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uninkehu-my.sharepoint.com/personal/mikoczi_marta_uni-nke_hu/Documents/Asztal/Képzés-fejlesztés/2. Aktuális/2024 október_technikai tantervmódosítás/Tantervek/BA/Magánbiztonsági/"/>
    </mc:Choice>
  </mc:AlternateContent>
  <bookViews>
    <workbookView xWindow="180" yWindow="330" windowWidth="28695" windowHeight="14040"/>
  </bookViews>
  <sheets>
    <sheet name="Biztonsági" sheetId="1" r:id="rId1"/>
    <sheet name="Előtanulmányi rend" sheetId="2" r:id="rId2"/>
  </sheets>
  <definedNames>
    <definedName name="_1A83.2_1" localSheetId="1">#REF!</definedName>
    <definedName name="_1A83.2_1">#REF!</definedName>
    <definedName name="_2A83.2_2" localSheetId="1">#REF!</definedName>
    <definedName name="_2A83.2_2">#REF!</definedName>
    <definedName name="_3A83.2_3" localSheetId="1">#REF!</definedName>
    <definedName name="_3A83.2_3">#REF!</definedName>
    <definedName name="_4A83.2_4">#REF!</definedName>
    <definedName name="A83.2" localSheetId="1">#REF!</definedName>
    <definedName name="A83.2">#REF!</definedName>
    <definedName name="k">#REF!</definedName>
    <definedName name="máso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sbCTkzk+RZf/rj8AFtD+bi9zOm1nIDuMo4jwyNM5RT8="/>
    </ext>
  </extLst>
</workbook>
</file>

<file path=xl/calcChain.xml><?xml version="1.0" encoding="utf-8"?>
<calcChain xmlns="http://schemas.openxmlformats.org/spreadsheetml/2006/main">
  <c r="AA98" i="1" l="1"/>
  <c r="W98" i="1"/>
  <c r="S98" i="1"/>
  <c r="O98" i="1"/>
  <c r="K98" i="1"/>
  <c r="G98" i="1"/>
  <c r="AA97" i="1"/>
  <c r="W97" i="1"/>
  <c r="S97" i="1"/>
  <c r="O97" i="1"/>
  <c r="K97" i="1"/>
  <c r="G97" i="1"/>
  <c r="AA96" i="1"/>
  <c r="W96" i="1"/>
  <c r="S96" i="1"/>
  <c r="O96" i="1"/>
  <c r="K96" i="1"/>
  <c r="G96" i="1"/>
  <c r="AA95" i="1"/>
  <c r="W95" i="1"/>
  <c r="S95" i="1"/>
  <c r="O95" i="1"/>
  <c r="K95" i="1"/>
  <c r="G95" i="1"/>
  <c r="AA94" i="1"/>
  <c r="W94" i="1"/>
  <c r="S94" i="1"/>
  <c r="O94" i="1"/>
  <c r="K94" i="1"/>
  <c r="G94" i="1"/>
  <c r="AA93" i="1"/>
  <c r="W93" i="1"/>
  <c r="S93" i="1"/>
  <c r="O93" i="1"/>
  <c r="K93" i="1"/>
  <c r="G93" i="1"/>
  <c r="AA92" i="1"/>
  <c r="W92" i="1"/>
  <c r="S92" i="1"/>
  <c r="O92" i="1"/>
  <c r="K92" i="1"/>
  <c r="G92" i="1"/>
  <c r="AA91" i="1"/>
  <c r="W91" i="1"/>
  <c r="S91" i="1"/>
  <c r="O91" i="1"/>
  <c r="K91" i="1"/>
  <c r="G91" i="1"/>
  <c r="AA90" i="1"/>
  <c r="W90" i="1"/>
  <c r="S90" i="1"/>
  <c r="O90" i="1"/>
  <c r="K90" i="1"/>
  <c r="G90" i="1"/>
  <c r="AA89" i="1"/>
  <c r="W89" i="1"/>
  <c r="S89" i="1"/>
  <c r="O89" i="1"/>
  <c r="K89" i="1"/>
  <c r="G89" i="1"/>
  <c r="AA88" i="1"/>
  <c r="W88" i="1"/>
  <c r="S88" i="1"/>
  <c r="O88" i="1"/>
  <c r="K88" i="1"/>
  <c r="G88" i="1"/>
  <c r="AA87" i="1"/>
  <c r="W87" i="1"/>
  <c r="S87" i="1"/>
  <c r="O87" i="1"/>
  <c r="K87" i="1"/>
  <c r="G87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AE84" i="1" s="1"/>
  <c r="H84" i="1"/>
  <c r="H85" i="1" s="1"/>
  <c r="G84" i="1"/>
  <c r="F84" i="1"/>
  <c r="AD84" i="1" s="1"/>
  <c r="E84" i="1"/>
  <c r="AC84" i="1" s="1"/>
  <c r="D84" i="1"/>
  <c r="AB84" i="1" s="1"/>
  <c r="AE83" i="1"/>
  <c r="AD83" i="1"/>
  <c r="AC83" i="1"/>
  <c r="AB83" i="1"/>
  <c r="AE82" i="1"/>
  <c r="AD82" i="1"/>
  <c r="AC82" i="1"/>
  <c r="AB82" i="1"/>
  <c r="AE81" i="1"/>
  <c r="AD81" i="1"/>
  <c r="AC81" i="1"/>
  <c r="AB81" i="1"/>
  <c r="AC79" i="1"/>
  <c r="AB79" i="1"/>
  <c r="Z74" i="1"/>
  <c r="Y74" i="1"/>
  <c r="X74" i="1"/>
  <c r="V74" i="1"/>
  <c r="U74" i="1"/>
  <c r="T74" i="1"/>
  <c r="R74" i="1"/>
  <c r="Q74" i="1"/>
  <c r="P74" i="1"/>
  <c r="N74" i="1"/>
  <c r="M74" i="1"/>
  <c r="L74" i="1"/>
  <c r="J74" i="1"/>
  <c r="I74" i="1"/>
  <c r="H74" i="1"/>
  <c r="F74" i="1"/>
  <c r="E74" i="1"/>
  <c r="E85" i="1" s="1"/>
  <c r="D74" i="1"/>
  <c r="D85" i="1" s="1"/>
  <c r="AD73" i="1"/>
  <c r="AC73" i="1"/>
  <c r="AB73" i="1"/>
  <c r="AE73" i="1" s="1"/>
  <c r="AD72" i="1"/>
  <c r="AC72" i="1"/>
  <c r="AB72" i="1"/>
  <c r="AD71" i="1"/>
  <c r="AC71" i="1"/>
  <c r="AE71" i="1" s="1"/>
  <c r="AB71" i="1"/>
  <c r="AD70" i="1"/>
  <c r="AC70" i="1"/>
  <c r="AB70" i="1"/>
  <c r="AD69" i="1"/>
  <c r="AC69" i="1"/>
  <c r="AB69" i="1"/>
  <c r="AE69" i="1" s="1"/>
  <c r="AD68" i="1"/>
  <c r="AC68" i="1"/>
  <c r="AB68" i="1"/>
  <c r="AE67" i="1"/>
  <c r="AD67" i="1"/>
  <c r="AC67" i="1"/>
  <c r="AB67" i="1"/>
  <c r="AD66" i="1"/>
  <c r="AC66" i="1"/>
  <c r="AB66" i="1"/>
  <c r="AD65" i="1"/>
  <c r="AC65" i="1"/>
  <c r="AB65" i="1"/>
  <c r="AD64" i="1"/>
  <c r="AC64" i="1"/>
  <c r="AB64" i="1"/>
  <c r="AD63" i="1"/>
  <c r="AC63" i="1"/>
  <c r="AB63" i="1"/>
  <c r="AD62" i="1"/>
  <c r="AC62" i="1"/>
  <c r="AB62" i="1"/>
  <c r="AD61" i="1"/>
  <c r="AC61" i="1"/>
  <c r="AB61" i="1"/>
  <c r="AD60" i="1"/>
  <c r="AC60" i="1"/>
  <c r="AB60" i="1"/>
  <c r="AD59" i="1"/>
  <c r="AC59" i="1"/>
  <c r="AB59" i="1"/>
  <c r="AE59" i="1" s="1"/>
  <c r="AD58" i="1"/>
  <c r="AC58" i="1"/>
  <c r="AB58" i="1"/>
  <c r="AE58" i="1" s="1"/>
  <c r="AD57" i="1"/>
  <c r="AC57" i="1"/>
  <c r="AB57" i="1"/>
  <c r="AD56" i="1"/>
  <c r="AC56" i="1"/>
  <c r="AB56" i="1"/>
  <c r="AD55" i="1"/>
  <c r="AC55" i="1"/>
  <c r="AB55" i="1"/>
  <c r="AD54" i="1"/>
  <c r="AC54" i="1"/>
  <c r="AB54" i="1"/>
  <c r="AE54" i="1" s="1"/>
  <c r="AD53" i="1"/>
  <c r="AC53" i="1"/>
  <c r="AB53" i="1"/>
  <c r="AD52" i="1"/>
  <c r="AC52" i="1"/>
  <c r="AB52" i="1"/>
  <c r="AD51" i="1"/>
  <c r="AC51" i="1"/>
  <c r="AB51" i="1"/>
  <c r="AE51" i="1" s="1"/>
  <c r="AD50" i="1"/>
  <c r="AC50" i="1"/>
  <c r="AB50" i="1"/>
  <c r="AE50" i="1" s="1"/>
  <c r="AD49" i="1"/>
  <c r="AC49" i="1"/>
  <c r="AB49" i="1"/>
  <c r="AE49" i="1" s="1"/>
  <c r="AD48" i="1"/>
  <c r="AC48" i="1"/>
  <c r="AB48" i="1"/>
  <c r="AD47" i="1"/>
  <c r="AC47" i="1"/>
  <c r="AE47" i="1" s="1"/>
  <c r="AB47" i="1"/>
  <c r="AD46" i="1"/>
  <c r="AC46" i="1"/>
  <c r="AB46" i="1"/>
  <c r="AE46" i="1" s="1"/>
  <c r="AD45" i="1"/>
  <c r="AC45" i="1"/>
  <c r="AB45" i="1"/>
  <c r="AE45" i="1" s="1"/>
  <c r="AD44" i="1"/>
  <c r="AC44" i="1"/>
  <c r="AB44" i="1"/>
  <c r="AD43" i="1"/>
  <c r="AC43" i="1"/>
  <c r="AE43" i="1" s="1"/>
  <c r="AB43" i="1"/>
  <c r="AD42" i="1"/>
  <c r="AC42" i="1"/>
  <c r="AB42" i="1"/>
  <c r="AD41" i="1"/>
  <c r="AC41" i="1"/>
  <c r="AB41" i="1"/>
  <c r="AE41" i="1" s="1"/>
  <c r="AD40" i="1"/>
  <c r="AC40" i="1"/>
  <c r="AB40" i="1"/>
  <c r="AD39" i="1"/>
  <c r="AC39" i="1"/>
  <c r="AE39" i="1" s="1"/>
  <c r="AB39" i="1"/>
  <c r="AD38" i="1"/>
  <c r="AC38" i="1"/>
  <c r="AB38" i="1"/>
  <c r="AD37" i="1"/>
  <c r="AC37" i="1"/>
  <c r="AB37" i="1"/>
  <c r="AE37" i="1" s="1"/>
  <c r="AD36" i="1"/>
  <c r="AC36" i="1"/>
  <c r="AE36" i="1" s="1"/>
  <c r="AD35" i="1"/>
  <c r="AC35" i="1"/>
  <c r="AE35" i="1" s="1"/>
  <c r="AB35" i="1"/>
  <c r="AD34" i="1"/>
  <c r="AC34" i="1"/>
  <c r="AB34" i="1"/>
  <c r="AE34" i="1" s="1"/>
  <c r="AD33" i="1"/>
  <c r="AC33" i="1"/>
  <c r="AB33" i="1"/>
  <c r="AD32" i="1"/>
  <c r="AC32" i="1"/>
  <c r="AB32" i="1"/>
  <c r="AD31" i="1"/>
  <c r="AC31" i="1"/>
  <c r="AE31" i="1" s="1"/>
  <c r="AB31" i="1"/>
  <c r="AD30" i="1"/>
  <c r="AC30" i="1"/>
  <c r="AB30" i="1"/>
  <c r="AE30" i="1" s="1"/>
  <c r="AD29" i="1"/>
  <c r="AC29" i="1"/>
  <c r="AB29" i="1"/>
  <c r="AD28" i="1"/>
  <c r="AC28" i="1"/>
  <c r="AB28" i="1"/>
  <c r="AD27" i="1"/>
  <c r="AC27" i="1"/>
  <c r="AE27" i="1" s="1"/>
  <c r="AB27" i="1"/>
  <c r="AD26" i="1"/>
  <c r="AC26" i="1"/>
  <c r="AB26" i="1"/>
  <c r="AE26" i="1" s="1"/>
  <c r="AD25" i="1"/>
  <c r="AC25" i="1"/>
  <c r="AB25" i="1"/>
  <c r="AD24" i="1"/>
  <c r="AC24" i="1"/>
  <c r="AB24" i="1"/>
  <c r="AD23" i="1"/>
  <c r="AC23" i="1"/>
  <c r="AE23" i="1" s="1"/>
  <c r="AB23" i="1"/>
  <c r="AD22" i="1"/>
  <c r="AC22" i="1"/>
  <c r="AB22" i="1"/>
  <c r="AE22" i="1" s="1"/>
  <c r="AD21" i="1"/>
  <c r="AC21" i="1"/>
  <c r="AB21" i="1"/>
  <c r="AD20" i="1"/>
  <c r="AC20" i="1"/>
  <c r="AB20" i="1"/>
  <c r="AD19" i="1"/>
  <c r="AC19" i="1"/>
  <c r="AE19" i="1" s="1"/>
  <c r="AB19" i="1"/>
  <c r="AD18" i="1"/>
  <c r="AC18" i="1"/>
  <c r="AB18" i="1"/>
  <c r="AE18" i="1" s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E14" i="1" s="1"/>
  <c r="AD13" i="1"/>
  <c r="AC13" i="1"/>
  <c r="AB13" i="1"/>
  <c r="AD12" i="1"/>
  <c r="AC12" i="1"/>
  <c r="AB12" i="1"/>
  <c r="AD11" i="1"/>
  <c r="AC11" i="1"/>
  <c r="AB11" i="1"/>
  <c r="AD10" i="1"/>
  <c r="AC10" i="1"/>
  <c r="AB10" i="1"/>
  <c r="AE10" i="1" s="1"/>
  <c r="AA99" i="1" l="1"/>
  <c r="AE55" i="1"/>
  <c r="J85" i="1"/>
  <c r="L85" i="1"/>
  <c r="N85" i="1"/>
  <c r="K99" i="1"/>
  <c r="AE12" i="1"/>
  <c r="AE16" i="1"/>
  <c r="AE20" i="1"/>
  <c r="AE24" i="1"/>
  <c r="AE25" i="1"/>
  <c r="AE28" i="1"/>
  <c r="AE29" i="1"/>
  <c r="AE32" i="1"/>
  <c r="AE33" i="1"/>
  <c r="AE53" i="1"/>
  <c r="AE57" i="1"/>
  <c r="AE62" i="1"/>
  <c r="AE63" i="1"/>
  <c r="AE66" i="1"/>
  <c r="M85" i="1"/>
  <c r="O99" i="1"/>
  <c r="AE38" i="1"/>
  <c r="AE42" i="1"/>
  <c r="AE61" i="1"/>
  <c r="AE65" i="1"/>
  <c r="AE70" i="1"/>
  <c r="P85" i="1"/>
  <c r="AE11" i="1"/>
  <c r="AE15" i="1"/>
  <c r="AE40" i="1"/>
  <c r="AE56" i="1"/>
  <c r="AE64" i="1"/>
  <c r="AE72" i="1"/>
  <c r="AC85" i="1"/>
  <c r="I85" i="1"/>
  <c r="U85" i="1"/>
  <c r="Y85" i="1"/>
  <c r="V85" i="1"/>
  <c r="AE13" i="1"/>
  <c r="AE74" i="1" s="1"/>
  <c r="AE85" i="1" s="1"/>
  <c r="AE17" i="1"/>
  <c r="AE44" i="1"/>
  <c r="AE52" i="1"/>
  <c r="AE60" i="1"/>
  <c r="AE68" i="1"/>
  <c r="R85" i="1"/>
  <c r="X85" i="1"/>
  <c r="AE92" i="1"/>
  <c r="AB85" i="1"/>
  <c r="T85" i="1"/>
  <c r="S99" i="1"/>
  <c r="AE90" i="1"/>
  <c r="AE95" i="1"/>
  <c r="AE89" i="1"/>
  <c r="W99" i="1"/>
  <c r="AE94" i="1"/>
  <c r="AE98" i="1"/>
  <c r="AE93" i="1"/>
  <c r="AE97" i="1"/>
  <c r="AE88" i="1"/>
  <c r="AE96" i="1"/>
  <c r="AE87" i="1"/>
  <c r="AE91" i="1"/>
  <c r="Q85" i="1"/>
  <c r="AE21" i="1"/>
  <c r="AE48" i="1"/>
  <c r="AC74" i="1"/>
  <c r="Z85" i="1"/>
  <c r="AD74" i="1"/>
  <c r="AD85" i="1" s="1"/>
  <c r="AB74" i="1"/>
  <c r="F85" i="1"/>
  <c r="G99" i="1"/>
  <c r="AE99" i="1" s="1"/>
</calcChain>
</file>

<file path=xl/sharedStrings.xml><?xml version="1.0" encoding="utf-8"?>
<sst xmlns="http://schemas.openxmlformats.org/spreadsheetml/2006/main" count="990" uniqueCount="435">
  <si>
    <t xml:space="preserve"> TANÓRA-, KREDIT- ÉS VIZSGATERV </t>
  </si>
  <si>
    <t>MAGÁNBIZTONSÁGI SZAK</t>
  </si>
  <si>
    <t>érvényes 2024/2025-as tanévtől felmenő rendszerben.</t>
  </si>
  <si>
    <t>tantárgy kódja</t>
  </si>
  <si>
    <t>tantárgy jellege</t>
  </si>
  <si>
    <t>tanulmányi terület/tantárgy</t>
  </si>
  <si>
    <t>TÁRGYFELELŐS SZERVEZETI EGYSÉG</t>
  </si>
  <si>
    <t>TÁRGYFELELŐS SZEMÉLY</t>
  </si>
  <si>
    <t>kredit</t>
  </si>
  <si>
    <t>számonkérés</t>
  </si>
  <si>
    <t>elmélet + gyakorlat heti összes tanóra</t>
  </si>
  <si>
    <t>félévi összes</t>
  </si>
  <si>
    <t>összes</t>
  </si>
  <si>
    <t>ÖSSZES TANÓRA</t>
  </si>
  <si>
    <t>RKNIB47</t>
  </si>
  <si>
    <t>Alapfelkészítés</t>
  </si>
  <si>
    <t>ÉÉ</t>
  </si>
  <si>
    <t>RARTB06</t>
  </si>
  <si>
    <t>K</t>
  </si>
  <si>
    <t>Jogi ismeretek</t>
  </si>
  <si>
    <t>Igazgatásrendészeti és Nemzetközi RendészetiTanszék</t>
  </si>
  <si>
    <t>dr. Szilvásy György Péter</t>
  </si>
  <si>
    <t>ÁÁJTB05</t>
  </si>
  <si>
    <t>Magyarország stratégiai dimenziói a múltban és ma</t>
  </si>
  <si>
    <t>ÁNTK  Állam- és Jogtörténeti Tanszék</t>
  </si>
  <si>
    <t xml:space="preserve"> ÁÁJTB06</t>
  </si>
  <si>
    <t xml:space="preserve">Civilizációnk kihívásai </t>
  </si>
  <si>
    <t>Dr. Nagyernyei Szabó Ádám</t>
  </si>
  <si>
    <t>HKHATA901</t>
  </si>
  <si>
    <t>Védelem és közszolgálat</t>
  </si>
  <si>
    <t>RRVTB06</t>
  </si>
  <si>
    <t xml:space="preserve">Közös Közszolgálati Gyakorlat </t>
  </si>
  <si>
    <t>GYJ</t>
  </si>
  <si>
    <t>Rendészeti Vezetéstudományi Tanszék</t>
  </si>
  <si>
    <t>Dr. Kovács Gábor</t>
  </si>
  <si>
    <t>RKRJB15</t>
  </si>
  <si>
    <t>Alkotmányjogi alapintézmények</t>
  </si>
  <si>
    <t>RKRJB16</t>
  </si>
  <si>
    <t>Közigazgatás alapintézményei</t>
  </si>
  <si>
    <t>Igazgatásrendészeti és Nemzetközi Rendészeti Tanszék</t>
  </si>
  <si>
    <t>Dr. Buzás Gábor</t>
  </si>
  <si>
    <t>RKROB01</t>
  </si>
  <si>
    <t>Kriminológia 1.</t>
  </si>
  <si>
    <t>Kriminológiai Tanszék</t>
  </si>
  <si>
    <t>Dr. Barabás Andrea Tünde</t>
  </si>
  <si>
    <t>Kriminológia 2.</t>
  </si>
  <si>
    <t>RARTB02</t>
  </si>
  <si>
    <t>Rendészeti civiljog</t>
  </si>
  <si>
    <t>dr. Schubauerné dr. Hargitai Vera</t>
  </si>
  <si>
    <t>RRVTB01</t>
  </si>
  <si>
    <t>Vezetés- és szervezéselmélet</t>
  </si>
  <si>
    <t>Rendészeti Vezetéstudományi Tszék</t>
  </si>
  <si>
    <t>RMTTB01</t>
  </si>
  <si>
    <t>Pszichológia 1.</t>
  </si>
  <si>
    <t>RMTTB02</t>
  </si>
  <si>
    <t>Pszichológia 2.</t>
  </si>
  <si>
    <t>RINYB68</t>
  </si>
  <si>
    <t>KV</t>
  </si>
  <si>
    <t>Biztonsági szaknyelv 1.</t>
  </si>
  <si>
    <t>Idegennyelvi és Szaknyelvi Lektorátus</t>
  </si>
  <si>
    <t>Kovács Éva</t>
  </si>
  <si>
    <t>RINYB69</t>
  </si>
  <si>
    <t>Biztonsági szaknyelv 2.</t>
  </si>
  <si>
    <t>RINYB70</t>
  </si>
  <si>
    <t>Biztonsági szaknyelv 3.</t>
  </si>
  <si>
    <t>RINYB71</t>
  </si>
  <si>
    <t>Biztonsági szaknyelv 4.</t>
  </si>
  <si>
    <t>RINYB72</t>
  </si>
  <si>
    <t>Biztonsági szaknyelv 5.</t>
  </si>
  <si>
    <t>RINYB73</t>
  </si>
  <si>
    <t>Biztonsági szaknyelv 6.</t>
  </si>
  <si>
    <t>GYJ(SZG)</t>
  </si>
  <si>
    <t>RMORB82</t>
  </si>
  <si>
    <t>Behatolásjelző és áruvédelmi rendszerek</t>
  </si>
  <si>
    <t>K(Z)</t>
  </si>
  <si>
    <t>Magánbiztonsági és Önkormányzati Rendészeti Tanszék</t>
  </si>
  <si>
    <t>Tóth Levente</t>
  </si>
  <si>
    <t>RMORB83</t>
  </si>
  <si>
    <t>Beléptető rendszerek</t>
  </si>
  <si>
    <t>Tóth Attila</t>
  </si>
  <si>
    <t>RMORB84</t>
  </si>
  <si>
    <t>Bevetetés a komplementer rendészetbe</t>
  </si>
  <si>
    <t>Dr. Christián László</t>
  </si>
  <si>
    <t>RMORB44</t>
  </si>
  <si>
    <t>Bevezetés a biztonságtudományba</t>
  </si>
  <si>
    <t>RMTTB21</t>
  </si>
  <si>
    <t>Biztonsági etika és kommunikáció</t>
  </si>
  <si>
    <t>B</t>
  </si>
  <si>
    <t>RKPTB08</t>
  </si>
  <si>
    <t>Biztonsági pszichológia alapjai</t>
  </si>
  <si>
    <t>RBÜEB03</t>
  </si>
  <si>
    <t>Büntetőeljárás jog (bz.)</t>
  </si>
  <si>
    <t>Büntetőeljárásjogi Tanszék</t>
  </si>
  <si>
    <t>Dr. Horgos Lívia</t>
  </si>
  <si>
    <t>RBÜAB18</t>
  </si>
  <si>
    <t>Büntetőjogi alapismeretek 1.</t>
  </si>
  <si>
    <t>Büntetőjogi Tanszék</t>
  </si>
  <si>
    <t>RBÜAB19</t>
  </si>
  <si>
    <t>Büntetőjogi alapismeretek  2.</t>
  </si>
  <si>
    <t>RMORB85</t>
  </si>
  <si>
    <t>Együttműködések és kivizsgálások rendszere</t>
  </si>
  <si>
    <t>Kardos Pál</t>
  </si>
  <si>
    <t>RMORB86</t>
  </si>
  <si>
    <t>Fegyveres Biztonsági Őrség</t>
  </si>
  <si>
    <t>RMORB87</t>
  </si>
  <si>
    <t>Helyi rendészet rendszere</t>
  </si>
  <si>
    <t>B(Z)</t>
  </si>
  <si>
    <t>RMORB59</t>
  </si>
  <si>
    <t>Információs rendszerek védelme 1.</t>
  </si>
  <si>
    <t>Dr. Tiszolczi Balázs Gergely</t>
  </si>
  <si>
    <t>RMORB60</t>
  </si>
  <si>
    <t xml:space="preserve">Információs rendszerek védelme 2. </t>
  </si>
  <si>
    <t xml:space="preserve">RRMTB12 </t>
  </si>
  <si>
    <t>Irányítói kompetenciafejlesztés a magánbiztonságban</t>
  </si>
  <si>
    <t>Hlavacska Gergely</t>
  </si>
  <si>
    <t>RKRIB07</t>
  </si>
  <si>
    <t>Kriminalisztikai ismeretek</t>
  </si>
  <si>
    <t>Krimináltechnikai Tanszék</t>
  </si>
  <si>
    <t>RMORB88</t>
  </si>
  <si>
    <t>Létesítmények és rendezvények biztonsága</t>
  </si>
  <si>
    <t>dr. Kovács Sándor</t>
  </si>
  <si>
    <t>RMORB89</t>
  </si>
  <si>
    <t>Magánbiztonsági és rendészeti szervezetek tervezése és működtetése</t>
  </si>
  <si>
    <t>Dr. Horváth Tamás</t>
  </si>
  <si>
    <t>RMORB90</t>
  </si>
  <si>
    <t>Magánrendészet rendszere</t>
  </si>
  <si>
    <t>RMORB78</t>
  </si>
  <si>
    <t>Minőségirányítás</t>
  </si>
  <si>
    <t>ÁEETB15</t>
  </si>
  <si>
    <t xml:space="preserve">Munkajog </t>
  </si>
  <si>
    <t>ÁNTK  Emberi Erőforrás Tanszék</t>
  </si>
  <si>
    <t>Dr.  Hazafi Zoltán</t>
  </si>
  <si>
    <t>RMORB99</t>
  </si>
  <si>
    <t>Munkavédelem a magánbiztonságban</t>
  </si>
  <si>
    <t>RMORB100</t>
  </si>
  <si>
    <t>Önkormányzati rendészet és közterület felügyelet 1.</t>
  </si>
  <si>
    <t>RMORB101</t>
  </si>
  <si>
    <t>Önkormányzati rendészet és közterület felügyelet 2.</t>
  </si>
  <si>
    <t>GYJ(Z)</t>
  </si>
  <si>
    <t>RMORB102</t>
  </si>
  <si>
    <t>Speciális létesítmények, területek védelme</t>
  </si>
  <si>
    <t>RKRJB19</t>
  </si>
  <si>
    <t xml:space="preserve">Szabálysértési jog (bz.) </t>
  </si>
  <si>
    <t>dr. Skorka Tamás</t>
  </si>
  <si>
    <t>RMTTB22</t>
  </si>
  <si>
    <t>Társadalom- és emberismeret</t>
  </si>
  <si>
    <t>Dr. Molnár István Jenő</t>
  </si>
  <si>
    <t>ÁCITB10</t>
  </si>
  <si>
    <t>Társasági jog a magánbiztonságban</t>
  </si>
  <si>
    <t>Dr. Auer Ádám</t>
  </si>
  <si>
    <t>RTKTB42</t>
  </si>
  <si>
    <t>Testnevelés (bz.) 1.</t>
  </si>
  <si>
    <t xml:space="preserve">Testnevelési és Küzdősportok Tanszék </t>
  </si>
  <si>
    <t>Dr. Benczéné Bagó Andrea</t>
  </si>
  <si>
    <t>Testnevelés (bz.) 2.</t>
  </si>
  <si>
    <t xml:space="preserve"> RTKTB43</t>
  </si>
  <si>
    <t>Testnevelés (bz.) 3.</t>
  </si>
  <si>
    <t>Horváth Dániel</t>
  </si>
  <si>
    <t>RTKTB44</t>
  </si>
  <si>
    <t>Testnevelés (bz.) 4.</t>
  </si>
  <si>
    <t>RTKTB45</t>
  </si>
  <si>
    <t>Testnevelés (bz.) 5.</t>
  </si>
  <si>
    <t>RTKTB46</t>
  </si>
  <si>
    <t>Testnevelés (bz.) 6.</t>
  </si>
  <si>
    <t>Huszárné Soós Rita Terézia</t>
  </si>
  <si>
    <t>RMORB104</t>
  </si>
  <si>
    <t>Tűz- és katasztrófavédelem a magánbiztonságban</t>
  </si>
  <si>
    <t>RMORB105</t>
  </si>
  <si>
    <t>Tűzjelző és oltó rendszerek</t>
  </si>
  <si>
    <t>RMORB106</t>
  </si>
  <si>
    <t>Vállalati visszaélések megelőzése és felderítése</t>
  </si>
  <si>
    <t>ÁTKTB09</t>
  </si>
  <si>
    <t>Vállalkozási és gazdálkodási ismeretek</t>
  </si>
  <si>
    <t>Dr. Fülöp Katalin</t>
  </si>
  <si>
    <t>RMORB107</t>
  </si>
  <si>
    <t>Videó megfigyelő rendszerek</t>
  </si>
  <si>
    <t>RRETB02</t>
  </si>
  <si>
    <t>Szakdolgozat módszertan</t>
  </si>
  <si>
    <t>Rendészetelméleti- és történeti Tanszék</t>
  </si>
  <si>
    <t>Dr. Deák József</t>
  </si>
  <si>
    <t>RTOSB03</t>
  </si>
  <si>
    <t>Szakdolgozat konzultáció</t>
  </si>
  <si>
    <t>Szabadon választható 1.</t>
  </si>
  <si>
    <t>Szabadon választható 2.</t>
  </si>
  <si>
    <t>Szabadon választható 3.</t>
  </si>
  <si>
    <t>Szakirány/specializáció összesen</t>
  </si>
  <si>
    <t>x</t>
  </si>
  <si>
    <t>Kreditet nem képező tantárgyak</t>
  </si>
  <si>
    <t>RMORB01</t>
  </si>
  <si>
    <t>KR</t>
  </si>
  <si>
    <t>BIZTONSÁGI ZV</t>
  </si>
  <si>
    <t/>
  </si>
  <si>
    <t>ZV</t>
  </si>
  <si>
    <t>Kreditet nem képező tantárgyak összesen:</t>
  </si>
  <si>
    <t>ÖSSZES TANÓRARENDI KONTAKTÓRA</t>
  </si>
  <si>
    <t>RMORB91</t>
  </si>
  <si>
    <t>Szakmai gyakorlat 1.</t>
  </si>
  <si>
    <t>A</t>
  </si>
  <si>
    <t>RMORB92</t>
  </si>
  <si>
    <t>Szakmai gyakorlat 2.</t>
  </si>
  <si>
    <t>RMORB71</t>
  </si>
  <si>
    <t>Szakmai gyakorlat 3.</t>
  </si>
  <si>
    <t>SZAKMAI GYAKORLAT ÖSSZESEN</t>
  </si>
  <si>
    <t>SZAKON ÖSSZESEN</t>
  </si>
  <si>
    <t>SZÁMONKÉRÉSEK ÖSSZESÍTŐ</t>
  </si>
  <si>
    <t>Aláírás (A)</t>
  </si>
  <si>
    <t>Beszámoló (B)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</si>
  <si>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</si>
  <si>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</si>
  <si>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</si>
  <si>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</si>
  <si>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Kollokvium (K)</t>
  </si>
  <si>
    <t>Kollokvium (((zárvizsga tárgy((K(Z)))</t>
  </si>
  <si>
    <t>Alapvizsga (AV)</t>
  </si>
  <si>
    <t>Komplex vizsga (KV)</t>
  </si>
  <si>
    <t>Szigorlat (SZG)</t>
  </si>
  <si>
    <t>Zárvizsga tárgy(ZV)</t>
  </si>
  <si>
    <t>FÉLÉVENKÉNT SZÁMONKÉRÉSEK ÖSSZESEN:</t>
  </si>
  <si>
    <t>ELŐTANULMÁNYI REND</t>
  </si>
  <si>
    <t>Kódszám</t>
  </si>
  <si>
    <t>Tanulmányi terület/tantárgy</t>
  </si>
  <si>
    <t>ELŐTANULMÁNYI KÖTELEZETTSÉG</t>
  </si>
  <si>
    <t>Tantárgy</t>
  </si>
  <si>
    <t>RTKTB43</t>
  </si>
  <si>
    <t xml:space="preserve">Testnevelés (bz.) 6. </t>
  </si>
  <si>
    <t>Információs rendszerek védelme 2.</t>
  </si>
  <si>
    <t>RMORB54</t>
  </si>
  <si>
    <t>A személy-, vagyonvédelmi tevékenység rendészete 2.</t>
  </si>
  <si>
    <t>RMORB53</t>
  </si>
  <si>
    <t>A személy-, vagyonvédelmi tevékenység rendészete 1.</t>
  </si>
  <si>
    <t>RMORB24</t>
  </si>
  <si>
    <t>Biztonságtechnika 2.</t>
  </si>
  <si>
    <t>RMORB20</t>
  </si>
  <si>
    <t>Biztonságtechnika 1.</t>
  </si>
  <si>
    <t>RMORB30</t>
  </si>
  <si>
    <t>Biztonságtechnika 3.</t>
  </si>
  <si>
    <t>RMORB34</t>
  </si>
  <si>
    <t>Biztonságtechnika 4.</t>
  </si>
  <si>
    <t>Rendészeti Kiképzési és Nevelési Intézet</t>
  </si>
  <si>
    <t xml:space="preserve">Dr. Fekete Csaba </t>
  </si>
  <si>
    <t>Dr. Rottler Violetta</t>
  </si>
  <si>
    <t>Dr. Pallagi Anikó</t>
  </si>
  <si>
    <t>Lippai Zsolt Sándor</t>
  </si>
  <si>
    <t>Dr. Hegedűs Judit</t>
  </si>
  <si>
    <t>dr. Halász Henrietta</t>
  </si>
  <si>
    <t>Doroszlai András</t>
  </si>
  <si>
    <t>Tóthné Kósa Erika Katalin</t>
  </si>
  <si>
    <t>Kecskés Alexandra Zita</t>
  </si>
  <si>
    <t>Közgazdaságtani és Nemzetközi Gazdaságtani Tanszék</t>
  </si>
  <si>
    <t>Szabadon választható tantárgyak</t>
  </si>
  <si>
    <t>RKBTB58</t>
  </si>
  <si>
    <t>SZV</t>
  </si>
  <si>
    <t xml:space="preserve">A vallás különös szerepe a közszolgálatban </t>
  </si>
  <si>
    <t>Közbiztonsági Tanszék</t>
  </si>
  <si>
    <t>Dr. Tihanyi Miklós</t>
  </si>
  <si>
    <t>RINYB25</t>
  </si>
  <si>
    <t>Angol migrációs szaknyelv 1.</t>
  </si>
  <si>
    <t>Dr. Borszéki Judit</t>
  </si>
  <si>
    <t>RINYB26</t>
  </si>
  <si>
    <t>Angol migrációs szaknyelv 2.</t>
  </si>
  <si>
    <t>RINYB27</t>
  </si>
  <si>
    <t>Angol kommunikációs rendészeti szaknyelv 1.</t>
  </si>
  <si>
    <t>Kudar Mariann</t>
  </si>
  <si>
    <t>RINYB29</t>
  </si>
  <si>
    <t>Rendészeti szaknyelvi nyelvvizsgára felkészítés 1.</t>
  </si>
  <si>
    <t>Acsai György</t>
  </si>
  <si>
    <t>RINYB30</t>
  </si>
  <si>
    <t>Rendészeti szaknyelvi nyelvvizsgára felkészítés 2.</t>
  </si>
  <si>
    <t>RINYB39</t>
  </si>
  <si>
    <t xml:space="preserve">Angol B2 nyelvvizsga felkészítő </t>
  </si>
  <si>
    <t>RINYB40</t>
  </si>
  <si>
    <t>Angol B2 nyelvvizsga felkészítő 2.</t>
  </si>
  <si>
    <t>RINYB41</t>
  </si>
  <si>
    <t>Angol középfokú szintre hozó 1.</t>
  </si>
  <si>
    <t>Dr. Nagy György</t>
  </si>
  <si>
    <t>RINYB42</t>
  </si>
  <si>
    <t>Angol középfokú szintre hozó 2.</t>
  </si>
  <si>
    <t>RINYB43</t>
  </si>
  <si>
    <t>Angol középfokú szintre hozó 3.</t>
  </si>
  <si>
    <t>Barnucz Nóra</t>
  </si>
  <si>
    <t>RINYB44</t>
  </si>
  <si>
    <t>Angol középfokú szintre hozó 4.</t>
  </si>
  <si>
    <t>RINYB31</t>
  </si>
  <si>
    <t>Német rendészeti szaknyelv 1.</t>
  </si>
  <si>
    <t>Veres-Faddi Nikolett</t>
  </si>
  <si>
    <t>RINYB32</t>
  </si>
  <si>
    <t>Német rendészeti szaknyelv 2.</t>
  </si>
  <si>
    <t>RINYB33</t>
  </si>
  <si>
    <t>Plurális rendészeti angol szaknyelv 1.</t>
  </si>
  <si>
    <t>RINYB34</t>
  </si>
  <si>
    <t>Plurális rendészeti angol szaknyelv 2.</t>
  </si>
  <si>
    <t>RINYB52</t>
  </si>
  <si>
    <t>Orosz nyelv kezdőknek 1.</t>
  </si>
  <si>
    <t>Nagy Éva</t>
  </si>
  <si>
    <t>RINYB56</t>
  </si>
  <si>
    <t>Orosz nyelv haladóknak 1.</t>
  </si>
  <si>
    <t>RHRTB65</t>
  </si>
  <si>
    <t>Úti okmányok vizsgálata</t>
  </si>
  <si>
    <t>Határrendészeti Tanszék</t>
  </si>
  <si>
    <t>Dr. Balla József</t>
  </si>
  <si>
    <t>RHRTB22</t>
  </si>
  <si>
    <t>A schengeni egyezménnyel kapcsolatos rendészeti és biztonsági tanulmányok</t>
  </si>
  <si>
    <t>Vájlok László</t>
  </si>
  <si>
    <t>RBATB70</t>
  </si>
  <si>
    <t>A migráció biztonsági kihívásai</t>
  </si>
  <si>
    <t>Vajkai Edina Ildikó</t>
  </si>
  <si>
    <t>RBATB20</t>
  </si>
  <si>
    <t>A külföldiek integrációja hazánkban és az Európai Unióban</t>
  </si>
  <si>
    <t>Klenner Zoltán</t>
  </si>
  <si>
    <t>RBATB49</t>
  </si>
  <si>
    <t>Híres magyarok – az állampolgárság megállapítása és az államérdekű honosítás speciális szabályai</t>
  </si>
  <si>
    <t xml:space="preserve">dr. Mágó Barbara </t>
  </si>
  <si>
    <t>RNETB03</t>
  </si>
  <si>
    <t>Az Európai Elfogatóparancs és átadási eljárás</t>
  </si>
  <si>
    <t>dr. Fachet Gergő</t>
  </si>
  <si>
    <t>RJITB07</t>
  </si>
  <si>
    <t>Értékpapírjogi és tőkepiaci ismeretek</t>
  </si>
  <si>
    <t>dr. Schubauerné dr. Hargitai Veronika</t>
  </si>
  <si>
    <t>RARTB16</t>
  </si>
  <si>
    <t>Gyűlölet-bűncselekmények: bűnüldözés és bűnmegelőzés az Euróapi Unióban</t>
  </si>
  <si>
    <t>RKRJB25</t>
  </si>
  <si>
    <t>Humánerőforrás gazdálkodás</t>
  </si>
  <si>
    <t>dr. Sipos Csilla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</si>
  <si>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</si>
  <si>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</si>
  <si>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</si>
  <si>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</si>
  <si>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</si>
  <si>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</si>
  <si>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>dr. Németh Ágota</t>
  </si>
  <si>
    <t xml:space="preserve">RBGVB134 </t>
  </si>
  <si>
    <t>A bűnügyi hírszerzés gyakorlata 1. </t>
  </si>
  <si>
    <t>Dr. Nyeste Péter</t>
  </si>
  <si>
    <t>RBGVB135</t>
  </si>
  <si>
    <t>A bűnügyi hírszerzés gyakorlata 2. </t>
  </si>
  <si>
    <t>RBGVB136</t>
  </si>
  <si>
    <t>A bűnügyi hírszerzés gyakorlata 3. </t>
  </si>
  <si>
    <t>RBGVB137</t>
  </si>
  <si>
    <t>A környezeti bűncselekmények elleni nemzetközi és hazai fellépés</t>
  </si>
  <si>
    <t>dr. Zsigmond Csaba</t>
  </si>
  <si>
    <t>RBGVB138</t>
  </si>
  <si>
    <t>Bankok biztonsága, védelmi megoldásai</t>
  </si>
  <si>
    <t>dr. Simon Béla</t>
  </si>
  <si>
    <t>RBGVB144</t>
  </si>
  <si>
    <t>Információvédelem kriptográfiával az ókortól napjainki</t>
  </si>
  <si>
    <t>Dr. Károlyi László</t>
  </si>
  <si>
    <t>RBGVB147</t>
  </si>
  <si>
    <t>Új típusú információszerzés a bűnüldözésben</t>
  </si>
  <si>
    <t>RBGVB149</t>
  </si>
  <si>
    <t xml:space="preserve">Mesterséges intelligencia alkalmazása </t>
  </si>
  <si>
    <t>Dr. Kovács Zoltán</t>
  </si>
  <si>
    <t>RBVTB72</t>
  </si>
  <si>
    <t xml:space="preserve">Bv. intézetek kriminalisztikája testközelben </t>
  </si>
  <si>
    <t>Büntetés-végrehajtási Tanszék</t>
  </si>
  <si>
    <t>Dr. Bogotyán Róbert</t>
  </si>
  <si>
    <t>RFTTB02</t>
  </si>
  <si>
    <t>Környezet- és természet elleni bűncselekmények kriminálmetodikája</t>
  </si>
  <si>
    <t>Farkasné dr. Halász Henrietta</t>
  </si>
  <si>
    <t>RFTTB05</t>
  </si>
  <si>
    <t>Bűnügyi helyszínelés a gyakorlatban</t>
  </si>
  <si>
    <t>Bélai Gábor</t>
  </si>
  <si>
    <t>RMORB04</t>
  </si>
  <si>
    <t>Atomerőművek biztonsága</t>
  </si>
  <si>
    <t>MÖRT</t>
  </si>
  <si>
    <t xml:space="preserve">dr. Rottler Violetta </t>
  </si>
  <si>
    <t>RMORB56</t>
  </si>
  <si>
    <t>Személyvédelem</t>
  </si>
  <si>
    <t>RMORB79</t>
  </si>
  <si>
    <t>Egyetemi Polgárőrség</t>
  </si>
  <si>
    <t>RRETB09</t>
  </si>
  <si>
    <t>Sportrendészet</t>
  </si>
  <si>
    <t>Rendészetelméleti és -történeti Tanszék</t>
  </si>
  <si>
    <t>Dr. Nagy-Tóth Nikolett Ágnes</t>
  </si>
  <si>
    <t>RRETB11</t>
  </si>
  <si>
    <t>Az Oroszországi Föderáció rendészeti rendszerei</t>
  </si>
  <si>
    <t>dr. Deák József</t>
  </si>
  <si>
    <t>RVPTB142</t>
  </si>
  <si>
    <t>Bevételi hatóságok nemzetközi együttműködése</t>
  </si>
  <si>
    <t>Vám- és Pénzügyőri Tanszék</t>
  </si>
  <si>
    <t>RVPTB145</t>
  </si>
  <si>
    <t>Az emberi erőforrás, mint érték a rendészetben</t>
  </si>
  <si>
    <t>Dr. Magasvári Adrienn</t>
  </si>
  <si>
    <t>RVPTB56</t>
  </si>
  <si>
    <t>Vámellenőrzés a gyakorlatban – Záhonytól Brüsszelig</t>
  </si>
  <si>
    <t>Dr. Szappanos Edit</t>
  </si>
  <si>
    <t>RVPTB141</t>
  </si>
  <si>
    <t>Narkológia</t>
  </si>
  <si>
    <t>Dr. Erdős Ákos</t>
  </si>
  <si>
    <t>RVPTB140</t>
  </si>
  <si>
    <t>Tudatos adózás</t>
  </si>
  <si>
    <t xml:space="preserve">Dr. Magasvári Adrienn </t>
  </si>
  <si>
    <t>RKBTB26</t>
  </si>
  <si>
    <t xml:space="preserve">Közlekedési büntetőjog </t>
  </si>
  <si>
    <t>Dr. Major Róbert</t>
  </si>
  <si>
    <t>RBÜEB07</t>
  </si>
  <si>
    <t>A vallomás műszeres ellenőrzése</t>
  </si>
  <si>
    <t>Büntető-eljárásjogi Tanszék</t>
  </si>
  <si>
    <t>Dr. Budaházi Árpád</t>
  </si>
  <si>
    <t>RBÜEB10</t>
  </si>
  <si>
    <t>A büntetőeljárás aktuális kihívásai</t>
  </si>
  <si>
    <t>Dr. Vári Vince</t>
  </si>
  <si>
    <t>RBÜEB17</t>
  </si>
  <si>
    <t>Az állami büntetőhatalom elmélete és gyakorlata</t>
  </si>
  <si>
    <t>RBÜAB11</t>
  </si>
  <si>
    <t>A bűnhalmazatok gyakorlati problémái</t>
  </si>
  <si>
    <t>Bűntetőjogi Tanszék</t>
  </si>
  <si>
    <t>RBÜAB14</t>
  </si>
  <si>
    <t>A büntetőjogszabály értelmezése</t>
  </si>
  <si>
    <t>RNYTB03</t>
  </si>
  <si>
    <t>A szolgálati kutya alkalmazása</t>
  </si>
  <si>
    <t>dr. Frigyer László</t>
  </si>
  <si>
    <t>RRVTB09</t>
  </si>
  <si>
    <t xml:space="preserve">Rendészeti menedzsment </t>
  </si>
  <si>
    <t>Dr. Kovács István</t>
  </si>
  <si>
    <t>Hadászati Tanszék</t>
  </si>
  <si>
    <t>Dr. Jobbágy Zoltán</t>
  </si>
  <si>
    <t xml:space="preserve">MAGÁNBIZTONSÁGI ALAPKÉPZÉSI SZAK </t>
  </si>
  <si>
    <t>RKPTB16</t>
  </si>
  <si>
    <t xml:space="preserve">Biztonsági pszichológia alapjai </t>
  </si>
  <si>
    <t>RTKTB41</t>
  </si>
  <si>
    <t>Társadalom- és emberismeret a magánbiztonságban</t>
  </si>
  <si>
    <t>RINYB80</t>
  </si>
  <si>
    <t>Orosz nyelv haladóknak 2.</t>
  </si>
  <si>
    <t>RINYB81</t>
  </si>
  <si>
    <t>részidejű képzésben, levelező munkarend szerint tanuló hallgatók részére</t>
  </si>
  <si>
    <t>BIZTONSÁGI SZAKNYELV ALAPVIZSGA</t>
  </si>
  <si>
    <t>AV</t>
  </si>
  <si>
    <t>Rendészeti Magatartástudományi és Kriminálpszichológiai Tanszék</t>
  </si>
  <si>
    <t>Hermann Zsombor</t>
  </si>
  <si>
    <t>RINYB82</t>
  </si>
  <si>
    <t>Orosz nyelv haladóknak 3.</t>
  </si>
  <si>
    <t>Idegenrendészeti Tanszék</t>
  </si>
  <si>
    <t>Bűnügyi és Gazdaságvédelmi Tanszék</t>
  </si>
  <si>
    <t>Kiberbűnözéselleni Tanszék</t>
  </si>
  <si>
    <t>Krimináltaktikai és -metodikaiTanszék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</si>
</sst>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"/>
  </numFmts>
  <fonts count="28">
    <font>
      <sz val="10"/>
      <color rgb="FF000000"/>
      <name val="Calibri"/>
      <scheme val="minor"/>
    </font>
    <font>
      <b/>
      <sz val="18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name val="Calibri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Arila narrow"/>
    </font>
    <font>
      <b/>
      <i/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B050"/>
      <name val="Verdana"/>
      <family val="2"/>
      <charset val="238"/>
    </font>
    <font>
      <sz val="11"/>
      <color theme="1"/>
      <name val="Verdana"/>
      <family val="2"/>
      <charset val="238"/>
    </font>
    <font>
      <sz val="13"/>
      <color theme="1"/>
      <name val="Verdana"/>
      <family val="2"/>
      <charset val="238"/>
    </font>
    <font>
      <b/>
      <sz val="13"/>
      <color theme="1"/>
      <name val="Verdan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Verdana"/>
      <family val="2"/>
      <charset val="238"/>
    </font>
    <font>
      <sz val="10"/>
      <name val="Arial CE"/>
      <charset val="238"/>
    </font>
    <font>
      <sz val="10"/>
      <name val="Verdana"/>
      <family val="2"/>
      <charset val="238"/>
    </font>
    <font>
      <b/>
      <sz val="14"/>
      <name val="Verdana"/>
      <family val="2"/>
      <charset val="238"/>
    </font>
    <font>
      <sz val="12"/>
      <name val="Verdana"/>
      <family val="2"/>
      <charset val="238"/>
    </font>
    <font>
      <sz val="12"/>
      <name val="Arial Narrow"/>
      <family val="2"/>
      <charset val="238"/>
    </font>
    <font>
      <sz val="12"/>
      <color rgb="FFFF0000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B8CCE4"/>
        <bgColor rgb="FFB8CCE4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BFEFBF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6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2" fillId="0" borderId="44"/>
    <xf numFmtId="0" fontId="22" fillId="0" borderId="44"/>
    <xf numFmtId="0" fontId="22" fillId="0" borderId="44"/>
  </cellStyleXfs>
  <cellXfs count="381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20" xfId="0" applyFont="1" applyBorder="1"/>
    <xf numFmtId="0" fontId="5" fillId="0" borderId="21" xfId="0" applyFont="1" applyBorder="1"/>
    <xf numFmtId="0" fontId="4" fillId="2" borderId="28" xfId="0" applyFont="1" applyFill="1" applyBorder="1" applyAlignment="1">
      <alignment horizontal="center" textRotation="90"/>
    </xf>
    <xf numFmtId="0" fontId="4" fillId="2" borderId="29" xfId="0" applyFont="1" applyFill="1" applyBorder="1" applyAlignment="1">
      <alignment horizontal="center" textRotation="90"/>
    </xf>
    <xf numFmtId="0" fontId="7" fillId="3" borderId="36" xfId="0" applyFont="1" applyFill="1" applyBorder="1" applyAlignment="1">
      <alignment horizontal="center"/>
    </xf>
    <xf numFmtId="0" fontId="8" fillId="3" borderId="37" xfId="0" applyFont="1" applyFill="1" applyBorder="1"/>
    <xf numFmtId="0" fontId="9" fillId="3" borderId="38" xfId="0" applyFont="1" applyFill="1" applyBorder="1" applyAlignment="1">
      <alignment horizontal="center"/>
    </xf>
    <xf numFmtId="1" fontId="10" fillId="3" borderId="39" xfId="0" applyNumberFormat="1" applyFont="1" applyFill="1" applyBorder="1" applyAlignment="1">
      <alignment horizontal="center"/>
    </xf>
    <xf numFmtId="1" fontId="10" fillId="3" borderId="40" xfId="0" applyNumberFormat="1" applyFont="1" applyFill="1" applyBorder="1" applyAlignment="1">
      <alignment horizontal="center"/>
    </xf>
    <xf numFmtId="1" fontId="7" fillId="3" borderId="40" xfId="0" applyNumberFormat="1" applyFont="1" applyFill="1" applyBorder="1" applyAlignment="1">
      <alignment horizontal="center"/>
    </xf>
    <xf numFmtId="0" fontId="7" fillId="3" borderId="41" xfId="0" applyFont="1" applyFill="1" applyBorder="1"/>
    <xf numFmtId="0" fontId="7" fillId="3" borderId="42" xfId="0" applyFont="1" applyFill="1" applyBorder="1"/>
    <xf numFmtId="0" fontId="7" fillId="3" borderId="43" xfId="0" applyFont="1" applyFill="1" applyBorder="1"/>
    <xf numFmtId="0" fontId="7" fillId="3" borderId="40" xfId="0" applyFont="1" applyFill="1" applyBorder="1"/>
    <xf numFmtId="1" fontId="7" fillId="3" borderId="44" xfId="0" applyNumberFormat="1" applyFont="1" applyFill="1" applyBorder="1" applyAlignment="1">
      <alignment horizontal="center"/>
    </xf>
    <xf numFmtId="0" fontId="7" fillId="3" borderId="45" xfId="0" applyFont="1" applyFill="1" applyBorder="1"/>
    <xf numFmtId="0" fontId="11" fillId="4" borderId="46" xfId="0" applyFont="1" applyFill="1" applyBorder="1"/>
    <xf numFmtId="0" fontId="11" fillId="4" borderId="47" xfId="0" applyFont="1" applyFill="1" applyBorder="1"/>
    <xf numFmtId="0" fontId="8" fillId="0" borderId="0" xfId="0" applyFont="1"/>
    <xf numFmtId="0" fontId="5" fillId="0" borderId="48" xfId="0" applyFont="1" applyBorder="1" applyAlignment="1">
      <alignment horizontal="center" vertical="center"/>
    </xf>
    <xf numFmtId="0" fontId="5" fillId="2" borderId="49" xfId="0" applyFont="1" applyFill="1" applyBorder="1" applyAlignment="1">
      <alignment horizontal="center"/>
    </xf>
    <xf numFmtId="0" fontId="5" fillId="0" borderId="16" xfId="0" applyFont="1" applyBorder="1"/>
    <xf numFmtId="1" fontId="5" fillId="2" borderId="50" xfId="0" applyNumberFormat="1" applyFont="1" applyFill="1" applyBorder="1" applyAlignment="1">
      <alignment horizontal="center"/>
    </xf>
    <xf numFmtId="1" fontId="5" fillId="2" borderId="51" xfId="0" applyNumberFormat="1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2" borderId="46" xfId="0" applyNumberFormat="1" applyFont="1" applyFill="1" applyBorder="1" applyAlignment="1">
      <alignment horizontal="center"/>
    </xf>
    <xf numFmtId="164" fontId="5" fillId="2" borderId="47" xfId="0" applyNumberFormat="1" applyFont="1" applyFill="1" applyBorder="1" applyAlignment="1">
      <alignment horizontal="center"/>
    </xf>
    <xf numFmtId="164" fontId="5" fillId="2" borderId="53" xfId="0" applyNumberFormat="1" applyFont="1" applyFill="1" applyBorder="1" applyAlignment="1">
      <alignment horizontal="center"/>
    </xf>
    <xf numFmtId="0" fontId="5" fillId="0" borderId="47" xfId="0" applyFont="1" applyBorder="1"/>
    <xf numFmtId="0" fontId="12" fillId="0" borderId="0" xfId="0" applyFont="1"/>
    <xf numFmtId="0" fontId="5" fillId="0" borderId="54" xfId="0" applyFont="1" applyBorder="1" applyAlignment="1">
      <alignment horizontal="center" vertical="center"/>
    </xf>
    <xf numFmtId="0" fontId="5" fillId="2" borderId="46" xfId="0" applyFont="1" applyFill="1" applyBorder="1" applyAlignment="1">
      <alignment horizontal="center"/>
    </xf>
    <xf numFmtId="0" fontId="5" fillId="0" borderId="55" xfId="0" applyFont="1" applyBorder="1"/>
    <xf numFmtId="1" fontId="5" fillId="2" borderId="20" xfId="0" applyNumberFormat="1" applyFont="1" applyFill="1" applyBorder="1" applyAlignment="1">
      <alignment horizontal="center"/>
    </xf>
    <xf numFmtId="1" fontId="5" fillId="2" borderId="47" xfId="0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" fontId="5" fillId="2" borderId="46" xfId="0" applyNumberFormat="1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5" borderId="5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5" fillId="5" borderId="58" xfId="0" applyFont="1" applyFill="1" applyBorder="1"/>
    <xf numFmtId="1" fontId="5" fillId="5" borderId="20" xfId="0" applyNumberFormat="1" applyFont="1" applyFill="1" applyBorder="1" applyAlignment="1">
      <alignment horizontal="center"/>
    </xf>
    <xf numFmtId="1" fontId="5" fillId="5" borderId="47" xfId="0" applyNumberFormat="1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0" fontId="5" fillId="5" borderId="56" xfId="0" applyFont="1" applyFill="1" applyBorder="1" applyAlignment="1">
      <alignment horizontal="center"/>
    </xf>
    <xf numFmtId="1" fontId="5" fillId="5" borderId="46" xfId="0" applyNumberFormat="1" applyFont="1" applyFill="1" applyBorder="1" applyAlignment="1">
      <alignment horizontal="center"/>
    </xf>
    <xf numFmtId="1" fontId="12" fillId="5" borderId="46" xfId="0" applyNumberFormat="1" applyFont="1" applyFill="1" applyBorder="1" applyAlignment="1">
      <alignment horizontal="center"/>
    </xf>
    <xf numFmtId="1" fontId="12" fillId="5" borderId="47" xfId="0" applyNumberFormat="1" applyFont="1" applyFill="1" applyBorder="1" applyAlignment="1">
      <alignment horizontal="center"/>
    </xf>
    <xf numFmtId="0" fontId="12" fillId="5" borderId="47" xfId="0" applyFont="1" applyFill="1" applyBorder="1" applyAlignment="1">
      <alignment horizontal="center"/>
    </xf>
    <xf numFmtId="0" fontId="12" fillId="5" borderId="56" xfId="0" applyFont="1" applyFill="1" applyBorder="1" applyAlignment="1">
      <alignment horizontal="center"/>
    </xf>
    <xf numFmtId="0" fontId="5" fillId="6" borderId="54" xfId="0" applyFont="1" applyFill="1" applyBorder="1" applyAlignment="1">
      <alignment horizontal="center" vertical="center"/>
    </xf>
    <xf numFmtId="0" fontId="5" fillId="6" borderId="58" xfId="0" applyFont="1" applyFill="1" applyBorder="1"/>
    <xf numFmtId="1" fontId="5" fillId="6" borderId="20" xfId="0" applyNumberFormat="1" applyFont="1" applyFill="1" applyBorder="1" applyAlignment="1">
      <alignment horizontal="center"/>
    </xf>
    <xf numFmtId="1" fontId="5" fillId="6" borderId="47" xfId="0" applyNumberFormat="1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1" fontId="5" fillId="6" borderId="46" xfId="0" applyNumberFormat="1" applyFont="1" applyFill="1" applyBorder="1" applyAlignment="1">
      <alignment horizontal="center"/>
    </xf>
    <xf numFmtId="0" fontId="5" fillId="0" borderId="59" xfId="0" applyFont="1" applyBorder="1"/>
    <xf numFmtId="0" fontId="5" fillId="0" borderId="47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2" fillId="0" borderId="55" xfId="0" applyFont="1" applyBorder="1"/>
    <xf numFmtId="0" fontId="13" fillId="0" borderId="61" xfId="0" applyFont="1" applyBorder="1" applyAlignment="1">
      <alignment horizontal="center"/>
    </xf>
    <xf numFmtId="0" fontId="2" fillId="0" borderId="55" xfId="0" applyFont="1" applyBorder="1" applyAlignment="1">
      <alignment vertical="center" shrinkToFit="1"/>
    </xf>
    <xf numFmtId="0" fontId="2" fillId="0" borderId="55" xfId="0" applyFont="1" applyBorder="1" applyAlignment="1">
      <alignment wrapText="1"/>
    </xf>
    <xf numFmtId="0" fontId="5" fillId="4" borderId="62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vertical="center" shrinkToFit="1"/>
    </xf>
    <xf numFmtId="0" fontId="5" fillId="0" borderId="59" xfId="0" applyFont="1" applyBorder="1" applyAlignment="1">
      <alignment horizontal="center"/>
    </xf>
    <xf numFmtId="0" fontId="2" fillId="4" borderId="58" xfId="0" applyFont="1" applyFill="1" applyBorder="1"/>
    <xf numFmtId="1" fontId="5" fillId="2" borderId="49" xfId="0" applyNumberFormat="1" applyFont="1" applyFill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2" fillId="0" borderId="55" xfId="0" applyFont="1" applyBorder="1" applyAlignment="1">
      <alignment horizontal="left"/>
    </xf>
    <xf numFmtId="0" fontId="5" fillId="0" borderId="64" xfId="0" applyFont="1" applyBorder="1" applyAlignment="1">
      <alignment horizontal="center"/>
    </xf>
    <xf numFmtId="0" fontId="5" fillId="4" borderId="65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wrapText="1"/>
    </xf>
    <xf numFmtId="0" fontId="5" fillId="0" borderId="16" xfId="0" applyFont="1" applyBorder="1" applyAlignment="1">
      <alignment horizontal="center"/>
    </xf>
    <xf numFmtId="0" fontId="14" fillId="0" borderId="0" xfId="0" applyFont="1"/>
    <xf numFmtId="164" fontId="12" fillId="2" borderId="47" xfId="0" applyNumberFormat="1" applyFont="1" applyFill="1" applyBorder="1" applyAlignment="1">
      <alignment horizontal="center"/>
    </xf>
    <xf numFmtId="0" fontId="5" fillId="0" borderId="56" xfId="0" applyFont="1" applyBorder="1"/>
    <xf numFmtId="0" fontId="2" fillId="4" borderId="66" xfId="0" applyFont="1" applyFill="1" applyBorder="1" applyAlignment="1">
      <alignment vertical="center" shrinkToFit="1"/>
    </xf>
    <xf numFmtId="0" fontId="5" fillId="0" borderId="22" xfId="0" applyFont="1" applyBorder="1" applyAlignment="1">
      <alignment horizontal="center" vertical="center"/>
    </xf>
    <xf numFmtId="1" fontId="5" fillId="2" borderId="67" xfId="0" applyNumberFormat="1" applyFont="1" applyFill="1" applyBorder="1" applyAlignment="1">
      <alignment horizontal="center"/>
    </xf>
    <xf numFmtId="1" fontId="5" fillId="2" borderId="68" xfId="0" applyNumberFormat="1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" fillId="4" borderId="66" xfId="0" applyFont="1" applyFill="1" applyBorder="1"/>
    <xf numFmtId="0" fontId="5" fillId="0" borderId="0" xfId="0" applyFont="1" applyAlignment="1">
      <alignment horizontal="center"/>
    </xf>
    <xf numFmtId="0" fontId="5" fillId="4" borderId="54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/>
    </xf>
    <xf numFmtId="0" fontId="5" fillId="0" borderId="65" xfId="0" applyFont="1" applyBorder="1" applyAlignment="1">
      <alignment horizontal="center" vertical="center"/>
    </xf>
    <xf numFmtId="0" fontId="5" fillId="4" borderId="58" xfId="0" applyFont="1" applyFill="1" applyBorder="1"/>
    <xf numFmtId="0" fontId="5" fillId="4" borderId="58" xfId="0" applyFont="1" applyFill="1" applyBorder="1" applyAlignment="1">
      <alignment wrapText="1"/>
    </xf>
    <xf numFmtId="0" fontId="5" fillId="4" borderId="58" xfId="0" applyFont="1" applyFill="1" applyBorder="1" applyAlignment="1">
      <alignment vertical="center" shrinkToFit="1"/>
    </xf>
    <xf numFmtId="1" fontId="12" fillId="2" borderId="20" xfId="0" applyNumberFormat="1" applyFont="1" applyFill="1" applyBorder="1" applyAlignment="1">
      <alignment horizontal="center"/>
    </xf>
    <xf numFmtId="1" fontId="12" fillId="2" borderId="47" xfId="0" applyNumberFormat="1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1" fontId="12" fillId="2" borderId="46" xfId="0" applyNumberFormat="1" applyFont="1" applyFill="1" applyBorder="1" applyAlignment="1">
      <alignment horizontal="center"/>
    </xf>
    <xf numFmtId="0" fontId="8" fillId="2" borderId="69" xfId="0" applyFont="1" applyFill="1" applyBorder="1" applyAlignment="1">
      <alignment horizontal="left"/>
    </xf>
    <xf numFmtId="0" fontId="8" fillId="2" borderId="29" xfId="0" applyFont="1" applyFill="1" applyBorder="1"/>
    <xf numFmtId="0" fontId="7" fillId="2" borderId="70" xfId="0" applyFont="1" applyFill="1" applyBorder="1" applyAlignment="1">
      <alignment horizontal="center"/>
    </xf>
    <xf numFmtId="1" fontId="7" fillId="2" borderId="28" xfId="0" applyNumberFormat="1" applyFont="1" applyFill="1" applyBorder="1" applyAlignment="1">
      <alignment horizontal="center"/>
    </xf>
    <xf numFmtId="1" fontId="7" fillId="2" borderId="29" xfId="0" applyNumberFormat="1" applyFont="1" applyFill="1" applyBorder="1" applyAlignment="1">
      <alignment horizontal="center"/>
    </xf>
    <xf numFmtId="0" fontId="7" fillId="2" borderId="71" xfId="0" applyFont="1" applyFill="1" applyBorder="1" applyAlignment="1">
      <alignment horizontal="center"/>
    </xf>
    <xf numFmtId="1" fontId="7" fillId="2" borderId="72" xfId="0" applyNumberFormat="1" applyFont="1" applyFill="1" applyBorder="1" applyAlignment="1">
      <alignment horizontal="center"/>
    </xf>
    <xf numFmtId="164" fontId="4" fillId="2" borderId="53" xfId="0" applyNumberFormat="1" applyFont="1" applyFill="1" applyBorder="1" applyAlignment="1">
      <alignment horizontal="center"/>
    </xf>
    <xf numFmtId="0" fontId="8" fillId="4" borderId="46" xfId="0" applyFont="1" applyFill="1" applyBorder="1"/>
    <xf numFmtId="0" fontId="8" fillId="4" borderId="47" xfId="0" applyFont="1" applyFill="1" applyBorder="1"/>
    <xf numFmtId="0" fontId="7" fillId="2" borderId="36" xfId="0" applyFont="1" applyFill="1" applyBorder="1" applyAlignment="1">
      <alignment horizontal="center"/>
    </xf>
    <xf numFmtId="0" fontId="8" fillId="2" borderId="73" xfId="0" applyFont="1" applyFill="1" applyBorder="1"/>
    <xf numFmtId="0" fontId="7" fillId="2" borderId="44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1" fontId="5" fillId="0" borderId="76" xfId="0" applyNumberFormat="1" applyFont="1" applyBorder="1" applyAlignment="1">
      <alignment horizontal="center"/>
    </xf>
    <xf numFmtId="1" fontId="5" fillId="2" borderId="37" xfId="0" applyNumberFormat="1" applyFont="1" applyFill="1" applyBorder="1" applyAlignment="1">
      <alignment horizontal="center"/>
    </xf>
    <xf numFmtId="1" fontId="5" fillId="0" borderId="37" xfId="0" applyNumberFormat="1" applyFont="1" applyBorder="1" applyAlignment="1">
      <alignment horizontal="center"/>
    </xf>
    <xf numFmtId="1" fontId="5" fillId="2" borderId="77" xfId="0" applyNumberFormat="1" applyFont="1" applyFill="1" applyBorder="1" applyAlignment="1">
      <alignment horizontal="center"/>
    </xf>
    <xf numFmtId="0" fontId="5" fillId="2" borderId="7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1" fontId="5" fillId="0" borderId="77" xfId="0" applyNumberFormat="1" applyFont="1" applyBorder="1" applyAlignment="1">
      <alignment horizontal="center"/>
    </xf>
    <xf numFmtId="164" fontId="5" fillId="2" borderId="76" xfId="0" applyNumberFormat="1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4" borderId="46" xfId="0" applyFont="1" applyFill="1" applyBorder="1"/>
    <xf numFmtId="0" fontId="5" fillId="4" borderId="47" xfId="0" applyFont="1" applyFill="1" applyBorder="1"/>
    <xf numFmtId="0" fontId="5" fillId="2" borderId="73" xfId="0" applyFont="1" applyFill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1" fontId="5" fillId="2" borderId="29" xfId="0" applyNumberFormat="1" applyFont="1" applyFill="1" applyBorder="1" applyAlignment="1">
      <alignment horizontal="center"/>
    </xf>
    <xf numFmtId="1" fontId="5" fillId="0" borderId="29" xfId="0" applyNumberFormat="1" applyFont="1" applyBorder="1" applyAlignment="1">
      <alignment horizontal="center"/>
    </xf>
    <xf numFmtId="1" fontId="5" fillId="2" borderId="71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1" fontId="5" fillId="0" borderId="71" xfId="0" applyNumberFormat="1" applyFont="1" applyBorder="1" applyAlignment="1">
      <alignment horizontal="center"/>
    </xf>
    <xf numFmtId="164" fontId="5" fillId="2" borderId="67" xfId="0" applyNumberFormat="1" applyFont="1" applyFill="1" applyBorder="1" applyAlignment="1">
      <alignment horizontal="center"/>
    </xf>
    <xf numFmtId="164" fontId="5" fillId="2" borderId="68" xfId="0" applyNumberFormat="1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1" fontId="5" fillId="2" borderId="45" xfId="0" applyNumberFormat="1" applyFont="1" applyFill="1" applyBorder="1" applyAlignment="1">
      <alignment horizontal="center" vertical="center" shrinkToFit="1"/>
    </xf>
    <xf numFmtId="0" fontId="8" fillId="2" borderId="79" xfId="0" applyFont="1" applyFill="1" applyBorder="1" applyAlignment="1">
      <alignment horizontal="left" vertical="center" wrapText="1"/>
    </xf>
    <xf numFmtId="0" fontId="8" fillId="2" borderId="80" xfId="0" applyFont="1" applyFill="1" applyBorder="1" applyAlignment="1">
      <alignment horizontal="center"/>
    </xf>
    <xf numFmtId="0" fontId="7" fillId="2" borderId="81" xfId="0" applyFont="1" applyFill="1" applyBorder="1" applyAlignment="1">
      <alignment horizontal="center"/>
    </xf>
    <xf numFmtId="1" fontId="7" fillId="2" borderId="82" xfId="0" applyNumberFormat="1" applyFont="1" applyFill="1" applyBorder="1" applyAlignment="1">
      <alignment horizontal="center"/>
    </xf>
    <xf numFmtId="164" fontId="8" fillId="2" borderId="83" xfId="0" applyNumberFormat="1" applyFont="1" applyFill="1" applyBorder="1" applyAlignment="1">
      <alignment horizontal="center"/>
    </xf>
    <xf numFmtId="164" fontId="8" fillId="2" borderId="80" xfId="0" applyNumberFormat="1" applyFont="1" applyFill="1" applyBorder="1" applyAlignment="1">
      <alignment horizontal="center"/>
    </xf>
    <xf numFmtId="1" fontId="8" fillId="2" borderId="80" xfId="0" applyNumberFormat="1" applyFont="1" applyFill="1" applyBorder="1" applyAlignment="1">
      <alignment horizontal="center"/>
    </xf>
    <xf numFmtId="0" fontId="8" fillId="2" borderId="84" xfId="0" applyFont="1" applyFill="1" applyBorder="1" applyAlignment="1">
      <alignment horizontal="center"/>
    </xf>
    <xf numFmtId="0" fontId="8" fillId="2" borderId="85" xfId="0" applyFont="1" applyFill="1" applyBorder="1" applyAlignment="1">
      <alignment horizontal="left" vertical="center" wrapText="1"/>
    </xf>
    <xf numFmtId="0" fontId="8" fillId="2" borderId="86" xfId="0" applyFont="1" applyFill="1" applyBorder="1" applyAlignment="1">
      <alignment horizontal="center"/>
    </xf>
    <xf numFmtId="0" fontId="7" fillId="2" borderId="87" xfId="0" applyFont="1" applyFill="1" applyBorder="1" applyAlignment="1">
      <alignment horizontal="center"/>
    </xf>
    <xf numFmtId="1" fontId="10" fillId="2" borderId="88" xfId="0" applyNumberFormat="1" applyFont="1" applyFill="1" applyBorder="1" applyAlignment="1">
      <alignment horizontal="center"/>
    </xf>
    <xf numFmtId="1" fontId="10" fillId="2" borderId="89" xfId="0" applyNumberFormat="1" applyFont="1" applyFill="1" applyBorder="1" applyAlignment="1">
      <alignment horizontal="center"/>
    </xf>
    <xf numFmtId="1" fontId="8" fillId="2" borderId="89" xfId="0" applyNumberFormat="1" applyFont="1" applyFill="1" applyBorder="1" applyAlignment="1">
      <alignment horizontal="center"/>
    </xf>
    <xf numFmtId="0" fontId="8" fillId="2" borderId="90" xfId="0" applyFont="1" applyFill="1" applyBorder="1" applyAlignment="1">
      <alignment horizontal="center"/>
    </xf>
    <xf numFmtId="0" fontId="8" fillId="2" borderId="89" xfId="0" applyFont="1" applyFill="1" applyBorder="1" applyAlignment="1">
      <alignment horizontal="center"/>
    </xf>
    <xf numFmtId="164" fontId="8" fillId="2" borderId="91" xfId="0" applyNumberFormat="1" applyFont="1" applyFill="1" applyBorder="1" applyAlignment="1">
      <alignment horizontal="center"/>
    </xf>
    <xf numFmtId="164" fontId="8" fillId="2" borderId="86" xfId="0" applyNumberFormat="1" applyFont="1" applyFill="1" applyBorder="1" applyAlignment="1">
      <alignment horizontal="center"/>
    </xf>
    <xf numFmtId="1" fontId="8" fillId="2" borderId="86" xfId="0" applyNumberFormat="1" applyFont="1" applyFill="1" applyBorder="1" applyAlignment="1">
      <alignment horizontal="center"/>
    </xf>
    <xf numFmtId="0" fontId="8" fillId="2" borderId="92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15" fillId="2" borderId="51" xfId="0" applyFont="1" applyFill="1" applyBorder="1"/>
    <xf numFmtId="0" fontId="5" fillId="0" borderId="96" xfId="0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4" borderId="97" xfId="0" applyFont="1" applyFill="1" applyBorder="1"/>
    <xf numFmtId="1" fontId="5" fillId="0" borderId="20" xfId="0" applyNumberFormat="1" applyFont="1" applyBorder="1" applyAlignment="1">
      <alignment horizontal="center"/>
    </xf>
    <xf numFmtId="1" fontId="5" fillId="0" borderId="47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164" fontId="5" fillId="2" borderId="98" xfId="0" applyNumberFormat="1" applyFont="1" applyFill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2" borderId="68" xfId="0" applyFont="1" applyFill="1" applyBorder="1" applyAlignment="1">
      <alignment horizontal="center"/>
    </xf>
    <xf numFmtId="0" fontId="5" fillId="4" borderId="66" xfId="0" applyFont="1" applyFill="1" applyBorder="1"/>
    <xf numFmtId="0" fontId="5" fillId="0" borderId="4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1" fontId="5" fillId="0" borderId="9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64" fontId="5" fillId="2" borderId="100" xfId="0" applyNumberFormat="1" applyFont="1" applyFill="1" applyBorder="1" applyAlignment="1">
      <alignment horizontal="center"/>
    </xf>
    <xf numFmtId="164" fontId="4" fillId="2" borderId="82" xfId="0" applyNumberFormat="1" applyFont="1" applyFill="1" applyBorder="1" applyAlignment="1">
      <alignment horizontal="center" vertical="center" wrapText="1"/>
    </xf>
    <xf numFmtId="164" fontId="4" fillId="2" borderId="80" xfId="0" applyNumberFormat="1" applyFont="1" applyFill="1" applyBorder="1" applyAlignment="1">
      <alignment horizontal="center" vertical="center" wrapText="1"/>
    </xf>
    <xf numFmtId="164" fontId="4" fillId="2" borderId="81" xfId="0" applyNumberFormat="1" applyFont="1" applyFill="1" applyBorder="1" applyAlignment="1">
      <alignment horizontal="center" vertical="center" wrapText="1"/>
    </xf>
    <xf numFmtId="164" fontId="4" fillId="2" borderId="83" xfId="0" applyNumberFormat="1" applyFont="1" applyFill="1" applyBorder="1" applyAlignment="1">
      <alignment horizontal="center" vertical="center" wrapText="1"/>
    </xf>
    <xf numFmtId="164" fontId="4" fillId="2" borderId="104" xfId="0" applyNumberFormat="1" applyFont="1" applyFill="1" applyBorder="1" applyAlignment="1">
      <alignment horizontal="center" vertical="center" wrapText="1"/>
    </xf>
    <xf numFmtId="164" fontId="4" fillId="2" borderId="80" xfId="0" applyNumberFormat="1" applyFont="1" applyFill="1" applyBorder="1" applyAlignment="1">
      <alignment horizontal="center"/>
    </xf>
    <xf numFmtId="164" fontId="4" fillId="2" borderId="105" xfId="0" applyNumberFormat="1" applyFont="1" applyFill="1" applyBorder="1" applyAlignment="1">
      <alignment horizontal="center"/>
    </xf>
    <xf numFmtId="0" fontId="4" fillId="0" borderId="0" xfId="0" applyFont="1"/>
    <xf numFmtId="0" fontId="7" fillId="4" borderId="44" xfId="0" applyFont="1" applyFill="1" applyBorder="1"/>
    <xf numFmtId="0" fontId="16" fillId="2" borderId="79" xfId="0" applyFont="1" applyFill="1" applyBorder="1" applyAlignment="1">
      <alignment horizontal="left"/>
    </xf>
    <xf numFmtId="0" fontId="16" fillId="2" borderId="80" xfId="0" applyFont="1" applyFill="1" applyBorder="1"/>
    <xf numFmtId="0" fontId="17" fillId="7" borderId="106" xfId="0" applyFont="1" applyFill="1" applyBorder="1" applyAlignment="1">
      <alignment horizontal="left"/>
    </xf>
    <xf numFmtId="1" fontId="17" fillId="7" borderId="80" xfId="0" applyNumberFormat="1" applyFont="1" applyFill="1" applyBorder="1" applyAlignment="1">
      <alignment horizontal="center"/>
    </xf>
    <xf numFmtId="1" fontId="17" fillId="7" borderId="81" xfId="0" applyNumberFormat="1" applyFont="1" applyFill="1" applyBorder="1" applyAlignment="1">
      <alignment horizontal="center"/>
    </xf>
    <xf numFmtId="1" fontId="17" fillId="7" borderId="107" xfId="0" applyNumberFormat="1" applyFont="1" applyFill="1" applyBorder="1" applyAlignment="1">
      <alignment horizontal="center"/>
    </xf>
    <xf numFmtId="1" fontId="17" fillId="7" borderId="105" xfId="0" applyNumberFormat="1" applyFont="1" applyFill="1" applyBorder="1" applyAlignment="1">
      <alignment horizontal="center"/>
    </xf>
    <xf numFmtId="1" fontId="17" fillId="7" borderId="104" xfId="0" applyNumberFormat="1" applyFont="1" applyFill="1" applyBorder="1" applyAlignment="1">
      <alignment horizontal="center"/>
    </xf>
    <xf numFmtId="1" fontId="7" fillId="2" borderId="109" xfId="0" applyNumberFormat="1" applyFont="1" applyFill="1" applyBorder="1" applyAlignment="1">
      <alignment horizontal="center" vertical="center"/>
    </xf>
    <xf numFmtId="0" fontId="5" fillId="2" borderId="109" xfId="0" applyFont="1" applyFill="1" applyBorder="1"/>
    <xf numFmtId="0" fontId="5" fillId="2" borderId="110" xfId="0" applyFont="1" applyFill="1" applyBorder="1"/>
    <xf numFmtId="0" fontId="5" fillId="2" borderId="54" xfId="0" applyFont="1" applyFill="1" applyBorder="1" applyAlignment="1">
      <alignment horizontal="left"/>
    </xf>
    <xf numFmtId="0" fontId="15" fillId="2" borderId="47" xfId="0" applyFont="1" applyFill="1" applyBorder="1" applyAlignment="1">
      <alignment horizontal="center"/>
    </xf>
    <xf numFmtId="0" fontId="5" fillId="2" borderId="47" xfId="0" applyFont="1" applyFill="1" applyBorder="1"/>
    <xf numFmtId="1" fontId="5" fillId="2" borderId="109" xfId="0" applyNumberFormat="1" applyFont="1" applyFill="1" applyBorder="1" applyAlignment="1">
      <alignment horizontal="center"/>
    </xf>
    <xf numFmtId="1" fontId="5" fillId="2" borderId="56" xfId="0" applyNumberFormat="1" applyFont="1" applyFill="1" applyBorder="1" applyAlignment="1">
      <alignment horizontal="center"/>
    </xf>
    <xf numFmtId="1" fontId="4" fillId="2" borderId="53" xfId="0" applyNumberFormat="1" applyFont="1" applyFill="1" applyBorder="1"/>
    <xf numFmtId="0" fontId="5" fillId="2" borderId="46" xfId="0" applyFont="1" applyFill="1" applyBorder="1"/>
    <xf numFmtId="0" fontId="15" fillId="2" borderId="47" xfId="0" applyFont="1" applyFill="1" applyBorder="1"/>
    <xf numFmtId="1" fontId="5" fillId="2" borderId="70" xfId="0" applyNumberFormat="1" applyFont="1" applyFill="1" applyBorder="1" applyAlignment="1">
      <alignment horizontal="center"/>
    </xf>
    <xf numFmtId="0" fontId="5" fillId="2" borderId="111" xfId="0" applyFont="1" applyFill="1" applyBorder="1" applyAlignment="1">
      <alignment horizontal="left"/>
    </xf>
    <xf numFmtId="0" fontId="15" fillId="2" borderId="112" xfId="0" applyFont="1" applyFill="1" applyBorder="1" applyAlignment="1">
      <alignment horizontal="center"/>
    </xf>
    <xf numFmtId="0" fontId="5" fillId="2" borderId="112" xfId="0" applyFont="1" applyFill="1" applyBorder="1"/>
    <xf numFmtId="1" fontId="5" fillId="2" borderId="113" xfId="0" applyNumberFormat="1" applyFont="1" applyFill="1" applyBorder="1" applyAlignment="1">
      <alignment horizontal="center"/>
    </xf>
    <xf numFmtId="1" fontId="5" fillId="2" borderId="114" xfId="0" applyNumberFormat="1" applyFont="1" applyFill="1" applyBorder="1" applyAlignment="1">
      <alignment horizontal="center"/>
    </xf>
    <xf numFmtId="1" fontId="5" fillId="2" borderId="115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9" fillId="0" borderId="0" xfId="0" applyFont="1"/>
    <xf numFmtId="0" fontId="21" fillId="0" borderId="57" xfId="0" applyFont="1" applyBorder="1" applyAlignment="1">
      <alignment horizontal="center"/>
    </xf>
    <xf numFmtId="0" fontId="5" fillId="0" borderId="46" xfId="0" applyFont="1" applyBorder="1"/>
    <xf numFmtId="0" fontId="23" fillId="8" borderId="116" xfId="1" applyFont="1" applyFill="1" applyBorder="1" applyAlignment="1">
      <alignment horizontal="left"/>
    </xf>
    <xf numFmtId="0" fontId="23" fillId="8" borderId="117" xfId="1" applyFont="1" applyFill="1" applyBorder="1" applyAlignment="1">
      <alignment horizontal="center"/>
    </xf>
    <xf numFmtId="0" fontId="24" fillId="8" borderId="117" xfId="1" applyFont="1" applyFill="1" applyBorder="1"/>
    <xf numFmtId="1" fontId="23" fillId="8" borderId="117" xfId="1" applyNumberFormat="1" applyFont="1" applyFill="1" applyBorder="1" applyAlignment="1">
      <alignment horizontal="center"/>
    </xf>
    <xf numFmtId="1" fontId="23" fillId="8" borderId="118" xfId="1" applyNumberFormat="1" applyFont="1" applyFill="1" applyBorder="1" applyAlignment="1">
      <alignment horizontal="center"/>
    </xf>
    <xf numFmtId="1" fontId="23" fillId="8" borderId="119" xfId="1" applyNumberFormat="1" applyFont="1" applyFill="1" applyBorder="1" applyAlignment="1">
      <alignment horizontal="center"/>
    </xf>
    <xf numFmtId="1" fontId="23" fillId="8" borderId="120" xfId="1" applyNumberFormat="1" applyFont="1" applyFill="1" applyBorder="1"/>
    <xf numFmtId="0" fontId="23" fillId="0" borderId="44" xfId="1" applyFont="1"/>
    <xf numFmtId="0" fontId="25" fillId="0" borderId="44" xfId="1" applyFont="1"/>
    <xf numFmtId="0" fontId="23" fillId="0" borderId="121" xfId="2" applyFont="1" applyFill="1" applyBorder="1" applyAlignment="1" applyProtection="1">
      <alignment horizontal="center" vertical="center"/>
      <protection locked="0"/>
    </xf>
    <xf numFmtId="0" fontId="23" fillId="9" borderId="122" xfId="1" applyFont="1" applyFill="1" applyBorder="1" applyAlignment="1">
      <alignment horizontal="center"/>
    </xf>
    <xf numFmtId="0" fontId="23" fillId="0" borderId="123" xfId="0" applyFont="1" applyFill="1" applyBorder="1"/>
    <xf numFmtId="1" fontId="26" fillId="0" borderId="44" xfId="1" applyNumberFormat="1" applyFont="1" applyBorder="1" applyAlignment="1">
      <alignment horizontal="center"/>
    </xf>
    <xf numFmtId="1" fontId="26" fillId="0" borderId="124" xfId="1" applyNumberFormat="1" applyFont="1" applyBorder="1" applyAlignment="1">
      <alignment horizontal="center"/>
    </xf>
    <xf numFmtId="0" fontId="26" fillId="0" borderId="125" xfId="3" applyFont="1" applyBorder="1" applyAlignment="1" applyProtection="1">
      <alignment horizontal="center"/>
      <protection locked="0"/>
    </xf>
    <xf numFmtId="0" fontId="26" fillId="0" borderId="57" xfId="3" applyFont="1" applyBorder="1" applyAlignment="1" applyProtection="1">
      <alignment horizontal="center"/>
      <protection locked="0"/>
    </xf>
    <xf numFmtId="1" fontId="26" fillId="0" borderId="47" xfId="1" applyNumberFormat="1" applyFont="1" applyBorder="1" applyAlignment="1">
      <alignment horizontal="center"/>
    </xf>
    <xf numFmtId="0" fontId="26" fillId="0" borderId="46" xfId="3" applyFont="1" applyBorder="1" applyAlignment="1" applyProtection="1">
      <alignment horizontal="center"/>
      <protection locked="0"/>
    </xf>
    <xf numFmtId="1" fontId="23" fillId="0" borderId="51" xfId="1" applyNumberFormat="1" applyFont="1" applyBorder="1" applyAlignment="1">
      <alignment horizontal="left"/>
    </xf>
    <xf numFmtId="1" fontId="23" fillId="0" borderId="126" xfId="1" applyNumberFormat="1" applyFont="1" applyBorder="1" applyAlignment="1">
      <alignment horizontal="left"/>
    </xf>
    <xf numFmtId="0" fontId="23" fillId="0" borderId="127" xfId="0" applyFont="1" applyFill="1" applyBorder="1"/>
    <xf numFmtId="1" fontId="23" fillId="0" borderId="47" xfId="1" applyNumberFormat="1" applyFont="1" applyBorder="1" applyAlignment="1">
      <alignment horizontal="left"/>
    </xf>
    <xf numFmtId="1" fontId="23" fillId="0" borderId="128" xfId="1" applyNumberFormat="1" applyFont="1" applyBorder="1" applyAlignment="1">
      <alignment horizontal="left"/>
    </xf>
    <xf numFmtId="0" fontId="23" fillId="10" borderId="129" xfId="1" applyFont="1" applyFill="1" applyBorder="1" applyAlignment="1">
      <alignment horizontal="center"/>
    </xf>
    <xf numFmtId="0" fontId="23" fillId="0" borderId="127" xfId="0" applyFont="1" applyFill="1" applyBorder="1" applyAlignment="1">
      <alignment wrapText="1"/>
    </xf>
    <xf numFmtId="0" fontId="25" fillId="0" borderId="44" xfId="1" applyFont="1" applyAlignment="1">
      <alignment vertical="center"/>
    </xf>
    <xf numFmtId="0" fontId="23" fillId="0" borderId="130" xfId="2" applyFont="1" applyFill="1" applyBorder="1" applyAlignment="1" applyProtection="1">
      <alignment horizontal="center" vertical="center"/>
      <protection locked="0"/>
    </xf>
    <xf numFmtId="0" fontId="23" fillId="0" borderId="131" xfId="0" applyFont="1" applyFill="1" applyBorder="1"/>
    <xf numFmtId="0" fontId="23" fillId="11" borderId="122" xfId="1" applyFont="1" applyFill="1" applyBorder="1" applyAlignment="1">
      <alignment horizontal="center"/>
    </xf>
    <xf numFmtId="1" fontId="26" fillId="0" borderId="47" xfId="1" applyNumberFormat="1" applyFont="1" applyBorder="1" applyAlignment="1">
      <alignment horizontal="center" vertical="center"/>
    </xf>
    <xf numFmtId="0" fontId="26" fillId="0" borderId="46" xfId="3" applyFont="1" applyBorder="1" applyAlignment="1" applyProtection="1">
      <alignment horizontal="center" vertical="center"/>
      <protection locked="0"/>
    </xf>
    <xf numFmtId="0" fontId="26" fillId="0" borderId="57" xfId="3" applyFont="1" applyBorder="1" applyAlignment="1" applyProtection="1">
      <alignment horizontal="center" vertical="center"/>
      <protection locked="0"/>
    </xf>
    <xf numFmtId="1" fontId="23" fillId="0" borderId="47" xfId="1" applyNumberFormat="1" applyFont="1" applyBorder="1" applyAlignment="1">
      <alignment horizontal="left" vertical="center"/>
    </xf>
    <xf numFmtId="1" fontId="23" fillId="0" borderId="128" xfId="1" applyNumberFormat="1" applyFont="1" applyBorder="1" applyAlignment="1">
      <alignment horizontal="left" vertical="center"/>
    </xf>
    <xf numFmtId="1" fontId="26" fillId="0" borderId="132" xfId="1" applyNumberFormat="1" applyFont="1" applyBorder="1" applyAlignment="1">
      <alignment horizontal="center"/>
    </xf>
    <xf numFmtId="0" fontId="26" fillId="0" borderId="133" xfId="3" applyFont="1" applyBorder="1" applyAlignment="1" applyProtection="1">
      <alignment horizontal="center"/>
      <protection locked="0"/>
    </xf>
    <xf numFmtId="0" fontId="26" fillId="0" borderId="134" xfId="3" applyFont="1" applyBorder="1" applyAlignment="1" applyProtection="1">
      <alignment horizontal="center"/>
      <protection locked="0"/>
    </xf>
    <xf numFmtId="1" fontId="23" fillId="0" borderId="132" xfId="1" applyNumberFormat="1" applyFont="1" applyBorder="1" applyAlignment="1">
      <alignment horizontal="left"/>
    </xf>
    <xf numFmtId="1" fontId="23" fillId="0" borderId="135" xfId="1" applyNumberFormat="1" applyFont="1" applyBorder="1" applyAlignment="1">
      <alignment horizontal="left"/>
    </xf>
    <xf numFmtId="1" fontId="27" fillId="0" borderId="132" xfId="1" applyNumberFormat="1" applyFont="1" applyBorder="1" applyAlignment="1">
      <alignment horizontal="center"/>
    </xf>
    <xf numFmtId="0" fontId="27" fillId="0" borderId="133" xfId="3" applyFont="1" applyBorder="1" applyAlignment="1" applyProtection="1">
      <alignment horizontal="center"/>
      <protection locked="0"/>
    </xf>
    <xf numFmtId="0" fontId="27" fillId="0" borderId="134" xfId="3" applyFont="1" applyBorder="1" applyAlignment="1" applyProtection="1">
      <alignment horizontal="center"/>
      <protection locked="0"/>
    </xf>
    <xf numFmtId="1" fontId="26" fillId="0" borderId="136" xfId="1" applyNumberFormat="1" applyFont="1" applyBorder="1" applyAlignment="1">
      <alignment horizontal="center"/>
    </xf>
    <xf numFmtId="0" fontId="23" fillId="0" borderId="0" xfId="0" applyFont="1"/>
    <xf numFmtId="0" fontId="23" fillId="9" borderId="122" xfId="1" applyFont="1" applyFill="1" applyBorder="1" applyAlignment="1" applyProtection="1">
      <alignment horizontal="center"/>
    </xf>
    <xf numFmtId="0" fontId="23" fillId="0" borderId="137" xfId="0" applyFont="1" applyBorder="1"/>
    <xf numFmtId="1" fontId="26" fillId="0" borderId="138" xfId="1" applyNumberFormat="1" applyFont="1" applyBorder="1" applyAlignment="1">
      <alignment horizontal="center"/>
    </xf>
    <xf numFmtId="0" fontId="23" fillId="0" borderId="122" xfId="0" applyFont="1" applyBorder="1"/>
    <xf numFmtId="0" fontId="23" fillId="0" borderId="121" xfId="2" applyFont="1" applyBorder="1" applyAlignment="1" applyProtection="1">
      <alignment horizontal="center" vertical="center"/>
      <protection locked="0"/>
    </xf>
    <xf numFmtId="0" fontId="23" fillId="10" borderId="129" xfId="2" applyFont="1" applyFill="1" applyBorder="1" applyAlignment="1">
      <alignment horizontal="center"/>
    </xf>
    <xf numFmtId="0" fontId="23" fillId="0" borderId="137" xfId="0" applyFont="1" applyFill="1" applyBorder="1" applyAlignment="1">
      <alignment wrapText="1"/>
    </xf>
    <xf numFmtId="1" fontId="26" fillId="0" borderId="139" xfId="1" applyNumberFormat="1" applyFont="1" applyBorder="1" applyAlignment="1">
      <alignment horizontal="center"/>
    </xf>
    <xf numFmtId="0" fontId="26" fillId="0" borderId="140" xfId="3" applyFont="1" applyBorder="1" applyAlignment="1" applyProtection="1">
      <alignment horizontal="center"/>
      <protection locked="0"/>
    </xf>
    <xf numFmtId="0" fontId="26" fillId="0" borderId="141" xfId="3" applyFont="1" applyBorder="1" applyAlignment="1" applyProtection="1">
      <alignment horizontal="center"/>
      <protection locked="0"/>
    </xf>
    <xf numFmtId="1" fontId="26" fillId="0" borderId="142" xfId="1" applyNumberFormat="1" applyFont="1" applyBorder="1" applyAlignment="1">
      <alignment horizontal="center"/>
    </xf>
    <xf numFmtId="0" fontId="26" fillId="0" borderId="143" xfId="3" applyFont="1" applyBorder="1" applyAlignment="1" applyProtection="1">
      <alignment horizontal="center"/>
      <protection locked="0"/>
    </xf>
    <xf numFmtId="0" fontId="26" fillId="0" borderId="144" xfId="3" applyFont="1" applyBorder="1" applyAlignment="1" applyProtection="1">
      <alignment horizontal="center"/>
      <protection locked="0"/>
    </xf>
    <xf numFmtId="1" fontId="26" fillId="0" borderId="145" xfId="1" applyNumberFormat="1" applyFont="1" applyBorder="1" applyAlignment="1">
      <alignment horizontal="center"/>
    </xf>
    <xf numFmtId="0" fontId="26" fillId="0" borderId="146" xfId="3" applyFont="1" applyBorder="1" applyAlignment="1" applyProtection="1">
      <alignment horizontal="center"/>
      <protection locked="0"/>
    </xf>
    <xf numFmtId="1" fontId="23" fillId="0" borderId="145" xfId="1" applyNumberFormat="1" applyFont="1" applyBorder="1" applyAlignment="1">
      <alignment horizontal="left"/>
    </xf>
    <xf numFmtId="1" fontId="23" fillId="0" borderId="147" xfId="1" applyNumberFormat="1" applyFont="1" applyBorder="1" applyAlignment="1">
      <alignment horizontal="left"/>
    </xf>
    <xf numFmtId="1" fontId="26" fillId="0" borderId="148" xfId="1" applyNumberFormat="1" applyFont="1" applyBorder="1" applyAlignment="1">
      <alignment horizontal="center"/>
    </xf>
    <xf numFmtId="0" fontId="26" fillId="0" borderId="149" xfId="3" applyFont="1" applyBorder="1" applyAlignment="1" applyProtection="1">
      <alignment horizontal="center"/>
      <protection locked="0"/>
    </xf>
    <xf numFmtId="0" fontId="26" fillId="0" borderId="150" xfId="3" applyFont="1" applyBorder="1" applyAlignment="1" applyProtection="1">
      <alignment horizontal="center"/>
      <protection locked="0"/>
    </xf>
    <xf numFmtId="0" fontId="23" fillId="0" borderId="151" xfId="2" applyFont="1" applyFill="1" applyBorder="1" applyAlignment="1" applyProtection="1">
      <alignment horizontal="center" vertical="center"/>
      <protection locked="0"/>
    </xf>
    <xf numFmtId="0" fontId="23" fillId="9" borderId="152" xfId="1" applyFont="1" applyFill="1" applyBorder="1" applyAlignment="1">
      <alignment horizontal="center"/>
    </xf>
    <xf numFmtId="0" fontId="23" fillId="0" borderId="153" xfId="0" applyFont="1" applyFill="1" applyBorder="1"/>
    <xf numFmtId="1" fontId="26" fillId="0" borderId="154" xfId="1" applyNumberFormat="1" applyFont="1" applyBorder="1" applyAlignment="1">
      <alignment horizontal="center"/>
    </xf>
    <xf numFmtId="0" fontId="26" fillId="0" borderId="155" xfId="3" applyFont="1" applyBorder="1" applyAlignment="1" applyProtection="1">
      <alignment horizontal="center"/>
      <protection locked="0"/>
    </xf>
    <xf numFmtId="0" fontId="26" fillId="0" borderId="156" xfId="3" applyFont="1" applyBorder="1" applyAlignment="1" applyProtection="1">
      <alignment horizontal="center"/>
      <protection locked="0"/>
    </xf>
    <xf numFmtId="0" fontId="26" fillId="0" borderId="157" xfId="3" applyFont="1" applyBorder="1" applyAlignment="1" applyProtection="1">
      <alignment horizontal="center"/>
      <protection locked="0"/>
    </xf>
    <xf numFmtId="1" fontId="26" fillId="0" borderId="158" xfId="1" applyNumberFormat="1" applyFont="1" applyBorder="1" applyAlignment="1">
      <alignment horizontal="center"/>
    </xf>
    <xf numFmtId="1" fontId="26" fillId="0" borderId="152" xfId="1" applyNumberFormat="1" applyFont="1" applyBorder="1" applyAlignment="1">
      <alignment horizontal="center"/>
    </xf>
    <xf numFmtId="0" fontId="26" fillId="0" borderId="159" xfId="3" applyFont="1" applyBorder="1" applyAlignment="1" applyProtection="1">
      <alignment horizontal="center"/>
      <protection locked="0"/>
    </xf>
    <xf numFmtId="0" fontId="26" fillId="0" borderId="160" xfId="3" applyFont="1" applyBorder="1" applyAlignment="1" applyProtection="1">
      <alignment horizontal="center"/>
      <protection locked="0"/>
    </xf>
    <xf numFmtId="1" fontId="26" fillId="0" borderId="161" xfId="1" applyNumberFormat="1" applyFont="1" applyBorder="1" applyAlignment="1">
      <alignment horizontal="center"/>
    </xf>
    <xf numFmtId="1" fontId="23" fillId="0" borderId="154" xfId="1" applyNumberFormat="1" applyFont="1" applyBorder="1" applyAlignment="1">
      <alignment horizontal="left"/>
    </xf>
    <xf numFmtId="1" fontId="23" fillId="0" borderId="162" xfId="1" applyNumberFormat="1" applyFont="1" applyBorder="1" applyAlignment="1">
      <alignment horizontal="left"/>
    </xf>
    <xf numFmtId="0" fontId="23" fillId="0" borderId="163" xfId="1" applyFont="1" applyBorder="1"/>
    <xf numFmtId="0" fontId="23" fillId="0" borderId="164" xfId="1" applyFont="1" applyBorder="1"/>
    <xf numFmtId="0" fontId="23" fillId="0" borderId="122" xfId="1" applyFont="1" applyBorder="1"/>
    <xf numFmtId="0" fontId="18" fillId="0" borderId="165" xfId="0" applyFont="1" applyBorder="1" applyAlignment="1">
      <alignment horizontal="center"/>
    </xf>
    <xf numFmtId="0" fontId="19" fillId="4" borderId="165" xfId="0" applyFont="1" applyFill="1" applyBorder="1" applyAlignment="1">
      <alignment vertical="center" wrapText="1"/>
    </xf>
    <xf numFmtId="0" fontId="19" fillId="0" borderId="165" xfId="0" applyFont="1" applyBorder="1"/>
    <xf numFmtId="0" fontId="23" fillId="5" borderId="58" xfId="0" applyFont="1" applyFill="1" applyBorder="1"/>
    <xf numFmtId="1" fontId="7" fillId="2" borderId="65" xfId="0" applyNumberFormat="1" applyFont="1" applyFill="1" applyBorder="1" applyAlignment="1">
      <alignment horizontal="left" vertical="center"/>
    </xf>
    <xf numFmtId="0" fontId="3" fillId="0" borderId="59" xfId="0" applyFont="1" applyBorder="1"/>
    <xf numFmtId="0" fontId="3" fillId="0" borderId="108" xfId="0" applyFont="1" applyBorder="1"/>
    <xf numFmtId="0" fontId="8" fillId="0" borderId="0" xfId="0" applyFont="1"/>
    <xf numFmtId="0" fontId="0" fillId="0" borderId="0" xfId="0"/>
    <xf numFmtId="0" fontId="8" fillId="0" borderId="74" xfId="0" applyFont="1" applyBorder="1"/>
    <xf numFmtId="0" fontId="3" fillId="0" borderId="74" xfId="0" applyFont="1" applyBorder="1"/>
    <xf numFmtId="0" fontId="3" fillId="0" borderId="75" xfId="0" applyFont="1" applyBorder="1"/>
    <xf numFmtId="0" fontId="4" fillId="2" borderId="93" xfId="0" applyFont="1" applyFill="1" applyBorder="1" applyAlignment="1">
      <alignment horizontal="center"/>
    </xf>
    <xf numFmtId="0" fontId="3" fillId="0" borderId="94" xfId="0" applyFont="1" applyBorder="1"/>
    <xf numFmtId="0" fontId="3" fillId="0" borderId="95" xfId="0" applyFont="1" applyBorder="1"/>
    <xf numFmtId="0" fontId="7" fillId="2" borderId="101" xfId="0" applyFont="1" applyFill="1" applyBorder="1" applyAlignment="1">
      <alignment horizontal="center" vertical="center" wrapText="1"/>
    </xf>
    <xf numFmtId="0" fontId="3" fillId="0" borderId="102" xfId="0" applyFont="1" applyBorder="1"/>
    <xf numFmtId="0" fontId="3" fillId="0" borderId="103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34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35" xfId="0" applyFont="1" applyBorder="1"/>
    <xf numFmtId="0" fontId="5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5" fillId="0" borderId="14" xfId="0" applyFont="1" applyBorder="1"/>
    <xf numFmtId="0" fontId="4" fillId="2" borderId="9" xfId="0" applyFont="1" applyFill="1" applyBorder="1" applyAlignment="1">
      <alignment horizontal="center" textRotation="90"/>
    </xf>
    <xf numFmtId="0" fontId="3" fillId="0" borderId="30" xfId="0" applyFont="1" applyBorder="1"/>
    <xf numFmtId="0" fontId="4" fillId="2" borderId="22" xfId="0" applyFont="1" applyFill="1" applyBorder="1" applyAlignment="1">
      <alignment horizontal="center" textRotation="90"/>
    </xf>
    <xf numFmtId="0" fontId="3" fillId="0" borderId="31" xfId="0" applyFont="1" applyBorder="1"/>
    <xf numFmtId="0" fontId="4" fillId="2" borderId="23" xfId="0" applyFont="1" applyFill="1" applyBorder="1" applyAlignment="1">
      <alignment horizontal="center" textRotation="90"/>
    </xf>
    <xf numFmtId="0" fontId="3" fillId="0" borderId="32" xfId="0" applyFont="1" applyBorder="1"/>
    <xf numFmtId="0" fontId="6" fillId="2" borderId="24" xfId="0" applyFont="1" applyFill="1" applyBorder="1" applyAlignment="1">
      <alignment horizontal="center" vertical="center" textRotation="90" wrapText="1"/>
    </xf>
    <xf numFmtId="0" fontId="3" fillId="0" borderId="33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 textRotation="90"/>
    </xf>
    <xf numFmtId="0" fontId="3" fillId="0" borderId="10" xfId="0" applyFont="1" applyBorder="1"/>
    <xf numFmtId="0" fontId="3" fillId="0" borderId="25" xfId="0" applyFont="1" applyBorder="1"/>
    <xf numFmtId="0" fontId="4" fillId="2" borderId="3" xfId="0" applyFont="1" applyFill="1" applyBorder="1" applyAlignment="1">
      <alignment horizontal="center" vertical="center" textRotation="90"/>
    </xf>
    <xf numFmtId="0" fontId="3" fillId="0" borderId="11" xfId="0" applyFont="1" applyBorder="1"/>
    <xf numFmtId="0" fontId="3" fillId="0" borderId="26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27" xfId="0" applyFont="1" applyBorder="1"/>
    <xf numFmtId="0" fontId="5" fillId="0" borderId="6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6" xfId="0" applyFont="1" applyBorder="1"/>
    <xf numFmtId="0" fontId="3" fillId="0" borderId="17" xfId="0" applyFont="1" applyBorder="1"/>
    <xf numFmtId="0" fontId="5" fillId="0" borderId="5" xfId="0" applyFont="1" applyBorder="1"/>
    <xf numFmtId="0" fontId="3" fillId="0" borderId="5" xfId="0" applyFont="1" applyBorder="1"/>
    <xf numFmtId="0" fontId="4" fillId="2" borderId="24" xfId="0" applyFont="1" applyFill="1" applyBorder="1" applyAlignment="1">
      <alignment horizontal="center" textRotation="90"/>
    </xf>
    <xf numFmtId="0" fontId="20" fillId="0" borderId="0" xfId="0" applyFont="1" applyAlignment="1">
      <alignment horizontal="left"/>
    </xf>
    <xf numFmtId="0" fontId="18" fillId="0" borderId="165" xfId="0" applyFont="1" applyBorder="1" applyAlignment="1">
      <alignment horizontal="center" vertical="center"/>
    </xf>
    <xf numFmtId="0" fontId="3" fillId="0" borderId="165" xfId="0" applyFont="1" applyBorder="1"/>
    <xf numFmtId="0" fontId="19" fillId="4" borderId="165" xfId="0" applyFont="1" applyFill="1" applyBorder="1" applyAlignment="1">
      <alignment horizontal="left" vertical="center" wrapText="1"/>
    </xf>
    <xf numFmtId="0" fontId="5" fillId="12" borderId="54" xfId="0" applyFont="1" applyFill="1" applyBorder="1" applyAlignment="1">
      <alignment horizontal="center" vertical="center"/>
    </xf>
    <xf numFmtId="0" fontId="5" fillId="12" borderId="60" xfId="0" applyFont="1" applyFill="1" applyBorder="1"/>
    <xf numFmtId="0" fontId="5" fillId="12" borderId="55" xfId="0" applyFont="1" applyFill="1" applyBorder="1"/>
    <xf numFmtId="0" fontId="5" fillId="12" borderId="46" xfId="0" applyFont="1" applyFill="1" applyBorder="1"/>
    <xf numFmtId="0" fontId="5" fillId="12" borderId="47" xfId="0" applyFont="1" applyFill="1" applyBorder="1"/>
    <xf numFmtId="0" fontId="5" fillId="13" borderId="65" xfId="0" applyFont="1" applyFill="1" applyBorder="1" applyAlignment="1">
      <alignment horizontal="center" vertical="center"/>
    </xf>
    <xf numFmtId="0" fontId="2" fillId="13" borderId="58" xfId="0" applyFont="1" applyFill="1" applyBorder="1"/>
    <xf numFmtId="0" fontId="23" fillId="2" borderId="47" xfId="0" applyFont="1" applyFill="1" applyBorder="1" applyAlignment="1">
      <alignment horizontal="center"/>
    </xf>
    <xf numFmtId="0" fontId="5" fillId="13" borderId="47" xfId="0" applyFont="1" applyFill="1" applyBorder="1"/>
    <xf numFmtId="0" fontId="5" fillId="13" borderId="54" xfId="0" applyFont="1" applyFill="1" applyBorder="1" applyAlignment="1">
      <alignment horizontal="center" vertical="center"/>
    </xf>
    <xf numFmtId="0" fontId="2" fillId="13" borderId="58" xfId="0" applyFont="1" applyFill="1" applyBorder="1" applyAlignment="1">
      <alignment horizontal="left"/>
    </xf>
    <xf numFmtId="0" fontId="5" fillId="12" borderId="65" xfId="0" applyFont="1" applyFill="1" applyBorder="1" applyAlignment="1">
      <alignment horizontal="center" vertical="center"/>
    </xf>
    <xf numFmtId="0" fontId="23" fillId="12" borderId="130" xfId="2" applyFont="1" applyFill="1" applyBorder="1" applyAlignment="1" applyProtection="1">
      <alignment horizontal="center" vertical="center"/>
      <protection locked="0"/>
    </xf>
    <xf numFmtId="0" fontId="23" fillId="12" borderId="131" xfId="0" applyFont="1" applyFill="1" applyBorder="1"/>
    <xf numFmtId="1" fontId="23" fillId="12" borderId="47" xfId="1" applyNumberFormat="1" applyFont="1" applyFill="1" applyBorder="1" applyAlignment="1">
      <alignment horizontal="left"/>
    </xf>
    <xf numFmtId="1" fontId="23" fillId="12" borderId="128" xfId="1" applyNumberFormat="1" applyFont="1" applyFill="1" applyBorder="1" applyAlignment="1">
      <alignment horizontal="left"/>
    </xf>
    <xf numFmtId="1" fontId="23" fillId="12" borderId="132" xfId="1" applyNumberFormat="1" applyFont="1" applyFill="1" applyBorder="1" applyAlignment="1">
      <alignment horizontal="left"/>
    </xf>
    <xf numFmtId="0" fontId="23" fillId="12" borderId="127" xfId="0" applyFont="1" applyFill="1" applyBorder="1"/>
    <xf numFmtId="0" fontId="23" fillId="12" borderId="121" xfId="2" applyFont="1" applyFill="1" applyBorder="1" applyAlignment="1" applyProtection="1">
      <alignment horizontal="center" vertical="center"/>
      <protection locked="0"/>
    </xf>
    <xf numFmtId="1" fontId="23" fillId="12" borderId="135" xfId="1" applyNumberFormat="1" applyFont="1" applyFill="1" applyBorder="1" applyAlignment="1">
      <alignment horizontal="left"/>
    </xf>
  </cellXfs>
  <cellStyles count="4">
    <cellStyle name="Normál" xfId="0" builtinId="0"/>
    <cellStyle name="Normál_bsc_kep_terv_onkorm_szakir" xfId="3"/>
    <cellStyle name="Normál_H_B séma 0323" xfId="1"/>
    <cellStyle name="Normál_H_B séma 032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A1001"/>
  <sheetViews>
    <sheetView tabSelected="1" topLeftCell="A128" zoomScale="80" zoomScaleNormal="80" workbookViewId="0">
      <selection activeCell="A149" sqref="A149"/>
    </sheetView>
  </sheetViews>
  <sheetFormatPr defaultColWidth="14.42578125" defaultRowHeight="15" customHeight="1"/>
  <cols>
    <col min="1" max="1" width="17.140625" customWidth="1"/>
    <col min="2" max="2" width="7.140625" customWidth="1"/>
    <col min="3" max="3" width="69.85546875" customWidth="1"/>
    <col min="4" max="30" width="8.140625" customWidth="1"/>
    <col min="31" max="31" width="8.7109375" customWidth="1"/>
    <col min="32" max="32" width="60" customWidth="1"/>
    <col min="33" max="33" width="39" customWidth="1"/>
    <col min="34" max="53" width="10.85546875" customWidth="1"/>
  </cols>
  <sheetData>
    <row r="1" spans="1:53" ht="21.75" customHeight="1">
      <c r="A1" s="337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26.25" customHeight="1">
      <c r="A2" s="337" t="s">
        <v>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22.5" customHeight="1">
      <c r="A3" s="337" t="s">
        <v>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4" customHeight="1">
      <c r="A4" s="338" t="s">
        <v>424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15.75" customHeight="1">
      <c r="A5" s="340" t="s">
        <v>3</v>
      </c>
      <c r="B5" s="343" t="s">
        <v>4</v>
      </c>
      <c r="C5" s="346" t="s">
        <v>5</v>
      </c>
      <c r="D5" s="354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4"/>
      <c r="U5" s="355"/>
      <c r="V5" s="355"/>
      <c r="W5" s="355"/>
      <c r="X5" s="355"/>
      <c r="Y5" s="355"/>
      <c r="Z5" s="355"/>
      <c r="AA5" s="355"/>
      <c r="AB5" s="349"/>
      <c r="AC5" s="350"/>
      <c r="AD5" s="350"/>
      <c r="AE5" s="351"/>
      <c r="AF5" s="319" t="s">
        <v>6</v>
      </c>
      <c r="AG5" s="322" t="s">
        <v>7</v>
      </c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5.75" customHeight="1">
      <c r="A6" s="341"/>
      <c r="B6" s="344"/>
      <c r="C6" s="347"/>
      <c r="D6" s="325"/>
      <c r="E6" s="326"/>
      <c r="F6" s="326"/>
      <c r="G6" s="327"/>
      <c r="H6" s="328"/>
      <c r="I6" s="326"/>
      <c r="J6" s="326"/>
      <c r="K6" s="326"/>
      <c r="L6" s="328"/>
      <c r="M6" s="326"/>
      <c r="N6" s="326"/>
      <c r="O6" s="327"/>
      <c r="P6" s="328"/>
      <c r="Q6" s="326"/>
      <c r="R6" s="326"/>
      <c r="S6" s="327"/>
      <c r="T6" s="328"/>
      <c r="U6" s="326"/>
      <c r="V6" s="326"/>
      <c r="W6" s="327"/>
      <c r="X6" s="328"/>
      <c r="Y6" s="326"/>
      <c r="Z6" s="326"/>
      <c r="AA6" s="327"/>
      <c r="AB6" s="352"/>
      <c r="AC6" s="352"/>
      <c r="AD6" s="352"/>
      <c r="AE6" s="353"/>
      <c r="AF6" s="320"/>
      <c r="AG6" s="32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15.75" customHeight="1">
      <c r="A7" s="341"/>
      <c r="B7" s="344"/>
      <c r="C7" s="347"/>
      <c r="D7" s="3"/>
      <c r="E7" s="4"/>
      <c r="F7" s="329" t="s">
        <v>8</v>
      </c>
      <c r="G7" s="331" t="s">
        <v>9</v>
      </c>
      <c r="H7" s="4"/>
      <c r="I7" s="4"/>
      <c r="J7" s="329" t="s">
        <v>8</v>
      </c>
      <c r="K7" s="333" t="s">
        <v>9</v>
      </c>
      <c r="L7" s="4"/>
      <c r="M7" s="4"/>
      <c r="N7" s="329" t="s">
        <v>8</v>
      </c>
      <c r="O7" s="331" t="s">
        <v>9</v>
      </c>
      <c r="P7" s="4"/>
      <c r="Q7" s="4"/>
      <c r="R7" s="329" t="s">
        <v>8</v>
      </c>
      <c r="S7" s="356" t="s">
        <v>9</v>
      </c>
      <c r="T7" s="4"/>
      <c r="U7" s="4"/>
      <c r="V7" s="329" t="s">
        <v>8</v>
      </c>
      <c r="W7" s="331" t="s">
        <v>9</v>
      </c>
      <c r="X7" s="4"/>
      <c r="Y7" s="4"/>
      <c r="Z7" s="329" t="s">
        <v>8</v>
      </c>
      <c r="AA7" s="356" t="s">
        <v>9</v>
      </c>
      <c r="AB7" s="4"/>
      <c r="AC7" s="4"/>
      <c r="AD7" s="329" t="s">
        <v>8</v>
      </c>
      <c r="AE7" s="335" t="s">
        <v>10</v>
      </c>
      <c r="AF7" s="320"/>
      <c r="AG7" s="323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79.5" customHeight="1" thickBot="1">
      <c r="A8" s="342"/>
      <c r="B8" s="345"/>
      <c r="C8" s="348"/>
      <c r="D8" s="5" t="s">
        <v>11</v>
      </c>
      <c r="E8" s="6" t="s">
        <v>11</v>
      </c>
      <c r="F8" s="330"/>
      <c r="G8" s="332"/>
      <c r="H8" s="6" t="s">
        <v>11</v>
      </c>
      <c r="I8" s="6" t="s">
        <v>11</v>
      </c>
      <c r="J8" s="330"/>
      <c r="K8" s="334"/>
      <c r="L8" s="6" t="s">
        <v>11</v>
      </c>
      <c r="M8" s="6" t="s">
        <v>11</v>
      </c>
      <c r="N8" s="330"/>
      <c r="O8" s="332"/>
      <c r="P8" s="6" t="s">
        <v>11</v>
      </c>
      <c r="Q8" s="6" t="s">
        <v>11</v>
      </c>
      <c r="R8" s="330"/>
      <c r="S8" s="336"/>
      <c r="T8" s="6" t="s">
        <v>11</v>
      </c>
      <c r="U8" s="6" t="s">
        <v>11</v>
      </c>
      <c r="V8" s="330"/>
      <c r="W8" s="332"/>
      <c r="X8" s="6" t="s">
        <v>11</v>
      </c>
      <c r="Y8" s="6" t="s">
        <v>11</v>
      </c>
      <c r="Z8" s="330"/>
      <c r="AA8" s="336"/>
      <c r="AB8" s="6" t="s">
        <v>12</v>
      </c>
      <c r="AC8" s="6" t="s">
        <v>12</v>
      </c>
      <c r="AD8" s="330"/>
      <c r="AE8" s="336"/>
      <c r="AF8" s="321"/>
      <c r="AG8" s="324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15.75" hidden="1" customHeight="1">
      <c r="A9" s="7"/>
      <c r="B9" s="8"/>
      <c r="C9" s="9" t="s">
        <v>13</v>
      </c>
      <c r="D9" s="10"/>
      <c r="E9" s="11"/>
      <c r="F9" s="12"/>
      <c r="G9" s="13"/>
      <c r="H9" s="11"/>
      <c r="I9" s="11"/>
      <c r="J9" s="12"/>
      <c r="K9" s="14"/>
      <c r="L9" s="11"/>
      <c r="M9" s="11"/>
      <c r="N9" s="12"/>
      <c r="O9" s="14"/>
      <c r="P9" s="11"/>
      <c r="Q9" s="11"/>
      <c r="R9" s="12"/>
      <c r="S9" s="15"/>
      <c r="T9" s="11"/>
      <c r="U9" s="11"/>
      <c r="V9" s="12"/>
      <c r="W9" s="16"/>
      <c r="X9" s="11"/>
      <c r="Y9" s="11"/>
      <c r="Z9" s="12"/>
      <c r="AA9" s="15"/>
      <c r="AB9" s="17"/>
      <c r="AC9" s="17"/>
      <c r="AD9" s="17"/>
      <c r="AE9" s="18"/>
      <c r="AF9" s="19"/>
      <c r="AG9" s="20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 ht="15.75" customHeight="1">
      <c r="A10" s="22" t="s">
        <v>14</v>
      </c>
      <c r="B10" s="23"/>
      <c r="C10" s="24" t="s">
        <v>15</v>
      </c>
      <c r="D10" s="25">
        <v>4</v>
      </c>
      <c r="E10" s="26">
        <v>4</v>
      </c>
      <c r="F10" s="27">
        <v>2</v>
      </c>
      <c r="G10" s="28" t="s">
        <v>16</v>
      </c>
      <c r="H10" s="25"/>
      <c r="I10" s="26"/>
      <c r="J10" s="27"/>
      <c r="K10" s="28"/>
      <c r="L10" s="25"/>
      <c r="M10" s="26"/>
      <c r="N10" s="27"/>
      <c r="O10" s="28"/>
      <c r="P10" s="25"/>
      <c r="Q10" s="26"/>
      <c r="R10" s="27"/>
      <c r="S10" s="28"/>
      <c r="T10" s="25"/>
      <c r="U10" s="26"/>
      <c r="V10" s="27"/>
      <c r="W10" s="28"/>
      <c r="X10" s="25"/>
      <c r="Y10" s="26"/>
      <c r="Z10" s="27"/>
      <c r="AA10" s="28"/>
      <c r="AB10" s="29">
        <f t="shared" ref="AB10:AD10" si="0">D10+H10+L10+P10+T10+X10</f>
        <v>4</v>
      </c>
      <c r="AC10" s="30">
        <f t="shared" si="0"/>
        <v>4</v>
      </c>
      <c r="AD10" s="30">
        <f t="shared" si="0"/>
        <v>2</v>
      </c>
      <c r="AE10" s="31">
        <f t="shared" ref="AE10:AE73" si="1">SUM(AB10:AC10)</f>
        <v>8</v>
      </c>
      <c r="AF10" s="219" t="s">
        <v>238</v>
      </c>
      <c r="AG10" s="32" t="s">
        <v>239</v>
      </c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1"/>
      <c r="AV10" s="1"/>
      <c r="AW10" s="1"/>
      <c r="AX10" s="1"/>
      <c r="AY10" s="1"/>
      <c r="AZ10" s="1"/>
      <c r="BA10" s="1"/>
    </row>
    <row r="11" spans="1:53" ht="15.75" customHeight="1">
      <c r="A11" s="34" t="s">
        <v>17</v>
      </c>
      <c r="B11" s="35" t="s">
        <v>18</v>
      </c>
      <c r="C11" s="36" t="s">
        <v>19</v>
      </c>
      <c r="D11" s="37">
        <v>8</v>
      </c>
      <c r="E11" s="38">
        <v>4</v>
      </c>
      <c r="F11" s="39">
        <v>3</v>
      </c>
      <c r="G11" s="40" t="s">
        <v>18</v>
      </c>
      <c r="H11" s="41"/>
      <c r="I11" s="38"/>
      <c r="J11" s="39"/>
      <c r="K11" s="42"/>
      <c r="L11" s="38"/>
      <c r="M11" s="38"/>
      <c r="N11" s="39"/>
      <c r="O11" s="40"/>
      <c r="P11" s="41"/>
      <c r="Q11" s="38"/>
      <c r="R11" s="39"/>
      <c r="S11" s="42"/>
      <c r="T11" s="38"/>
      <c r="U11" s="38"/>
      <c r="V11" s="39"/>
      <c r="W11" s="40"/>
      <c r="X11" s="38"/>
      <c r="Y11" s="38"/>
      <c r="Z11" s="39"/>
      <c r="AA11" s="40"/>
      <c r="AB11" s="29">
        <f t="shared" ref="AB11:AD11" si="2">D11+H11+L11+P11+T11+X11</f>
        <v>8</v>
      </c>
      <c r="AC11" s="30">
        <f t="shared" si="2"/>
        <v>4</v>
      </c>
      <c r="AD11" s="30">
        <f t="shared" si="2"/>
        <v>3</v>
      </c>
      <c r="AE11" s="31">
        <f t="shared" si="1"/>
        <v>12</v>
      </c>
      <c r="AF11" s="219" t="s">
        <v>20</v>
      </c>
      <c r="AG11" s="32" t="s">
        <v>21</v>
      </c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1"/>
      <c r="AV11" s="1"/>
      <c r="AW11" s="1"/>
      <c r="AX11" s="1"/>
      <c r="AY11" s="1"/>
      <c r="AZ11" s="1"/>
      <c r="BA11" s="1"/>
    </row>
    <row r="12" spans="1:53" ht="15.75" customHeight="1">
      <c r="A12" s="43" t="s">
        <v>22</v>
      </c>
      <c r="B12" s="44" t="s">
        <v>18</v>
      </c>
      <c r="C12" s="304" t="s">
        <v>23</v>
      </c>
      <c r="D12" s="46"/>
      <c r="E12" s="47"/>
      <c r="F12" s="48"/>
      <c r="G12" s="49"/>
      <c r="H12" s="50"/>
      <c r="I12" s="47">
        <v>8</v>
      </c>
      <c r="J12" s="48">
        <v>2</v>
      </c>
      <c r="K12" s="49" t="s">
        <v>16</v>
      </c>
      <c r="L12" s="47"/>
      <c r="M12" s="47"/>
      <c r="N12" s="48"/>
      <c r="O12" s="49"/>
      <c r="P12" s="50"/>
      <c r="Q12" s="47"/>
      <c r="R12" s="48"/>
      <c r="S12" s="49"/>
      <c r="T12" s="47"/>
      <c r="U12" s="47"/>
      <c r="V12" s="48"/>
      <c r="W12" s="49"/>
      <c r="X12" s="47"/>
      <c r="Y12" s="47"/>
      <c r="Z12" s="48"/>
      <c r="AA12" s="49"/>
      <c r="AB12" s="29">
        <f t="shared" ref="AB12:AD12" si="3">D12+H12+L12+P12+T12+X12</f>
        <v>0</v>
      </c>
      <c r="AC12" s="30">
        <f t="shared" si="3"/>
        <v>8</v>
      </c>
      <c r="AD12" s="30">
        <f t="shared" si="3"/>
        <v>2</v>
      </c>
      <c r="AE12" s="31">
        <f t="shared" si="1"/>
        <v>8</v>
      </c>
      <c r="AF12" s="219" t="s">
        <v>24</v>
      </c>
      <c r="AG12" s="32" t="s">
        <v>27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1"/>
      <c r="AV12" s="1"/>
      <c r="AW12" s="1"/>
      <c r="AX12" s="1"/>
      <c r="AY12" s="1"/>
      <c r="AZ12" s="1"/>
      <c r="BA12" s="1"/>
    </row>
    <row r="13" spans="1:53" ht="15.75" customHeight="1">
      <c r="A13" s="43" t="s">
        <v>25</v>
      </c>
      <c r="B13" s="35" t="s">
        <v>18</v>
      </c>
      <c r="C13" s="304" t="s">
        <v>26</v>
      </c>
      <c r="D13" s="46"/>
      <c r="E13" s="47"/>
      <c r="F13" s="48"/>
      <c r="G13" s="49"/>
      <c r="H13" s="50"/>
      <c r="I13" s="47"/>
      <c r="J13" s="48"/>
      <c r="K13" s="49"/>
      <c r="L13" s="47"/>
      <c r="M13" s="47"/>
      <c r="N13" s="48"/>
      <c r="O13" s="49"/>
      <c r="P13" s="50"/>
      <c r="Q13" s="47">
        <v>8</v>
      </c>
      <c r="R13" s="48">
        <v>2</v>
      </c>
      <c r="S13" s="49" t="s">
        <v>16</v>
      </c>
      <c r="T13" s="47"/>
      <c r="U13" s="47"/>
      <c r="V13" s="48"/>
      <c r="W13" s="49"/>
      <c r="X13" s="47"/>
      <c r="Y13" s="47"/>
      <c r="Z13" s="48"/>
      <c r="AA13" s="49"/>
      <c r="AB13" s="29">
        <f t="shared" ref="AB13:AD13" si="4">D13+H13+L13+P13+T13+X13</f>
        <v>0</v>
      </c>
      <c r="AC13" s="30">
        <f t="shared" si="4"/>
        <v>8</v>
      </c>
      <c r="AD13" s="30">
        <f t="shared" si="4"/>
        <v>2</v>
      </c>
      <c r="AE13" s="31">
        <f t="shared" si="1"/>
        <v>8</v>
      </c>
      <c r="AF13" s="219" t="s">
        <v>24</v>
      </c>
      <c r="AG13" s="32" t="s">
        <v>27</v>
      </c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1"/>
      <c r="AV13" s="1"/>
      <c r="AW13" s="1"/>
      <c r="AX13" s="1"/>
      <c r="AY13" s="1"/>
      <c r="AZ13" s="1"/>
      <c r="BA13" s="1"/>
    </row>
    <row r="14" spans="1:53" ht="15.75" customHeight="1">
      <c r="A14" s="43" t="s">
        <v>28</v>
      </c>
      <c r="B14" s="44" t="s">
        <v>18</v>
      </c>
      <c r="C14" s="304" t="s">
        <v>29</v>
      </c>
      <c r="D14" s="46"/>
      <c r="E14" s="47"/>
      <c r="F14" s="48"/>
      <c r="G14" s="49"/>
      <c r="H14" s="51"/>
      <c r="I14" s="52"/>
      <c r="J14" s="53"/>
      <c r="K14" s="54"/>
      <c r="L14" s="47"/>
      <c r="M14" s="47"/>
      <c r="N14" s="48"/>
      <c r="O14" s="49"/>
      <c r="P14" s="50"/>
      <c r="Q14" s="47"/>
      <c r="R14" s="48"/>
      <c r="S14" s="49"/>
      <c r="T14" s="47"/>
      <c r="U14" s="47">
        <v>16</v>
      </c>
      <c r="V14" s="48">
        <v>5</v>
      </c>
      <c r="W14" s="49" t="s">
        <v>16</v>
      </c>
      <c r="X14" s="47"/>
      <c r="Y14" s="47"/>
      <c r="Z14" s="48"/>
      <c r="AA14" s="49"/>
      <c r="AB14" s="29">
        <f t="shared" ref="AB14:AD14" si="5">D14+H14+L14+P14+T14+X14</f>
        <v>0</v>
      </c>
      <c r="AC14" s="30">
        <f t="shared" si="5"/>
        <v>16</v>
      </c>
      <c r="AD14" s="30">
        <f t="shared" si="5"/>
        <v>5</v>
      </c>
      <c r="AE14" s="31">
        <f t="shared" si="1"/>
        <v>16</v>
      </c>
      <c r="AF14" s="299" t="s">
        <v>414</v>
      </c>
      <c r="AG14" s="300" t="s">
        <v>415</v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1"/>
      <c r="AV14" s="1"/>
      <c r="AW14" s="1"/>
      <c r="AX14" s="1"/>
      <c r="AY14" s="1"/>
      <c r="AZ14" s="1"/>
      <c r="BA14" s="1"/>
    </row>
    <row r="15" spans="1:53" ht="15.75" customHeight="1">
      <c r="A15" s="43" t="s">
        <v>30</v>
      </c>
      <c r="B15" s="44" t="s">
        <v>18</v>
      </c>
      <c r="C15" s="45" t="s">
        <v>31</v>
      </c>
      <c r="D15" s="46"/>
      <c r="E15" s="47"/>
      <c r="F15" s="48"/>
      <c r="G15" s="49"/>
      <c r="H15" s="50"/>
      <c r="I15" s="47"/>
      <c r="J15" s="48"/>
      <c r="K15" s="49"/>
      <c r="L15" s="47"/>
      <c r="M15" s="47"/>
      <c r="N15" s="48"/>
      <c r="O15" s="49"/>
      <c r="P15" s="50"/>
      <c r="Q15" s="47"/>
      <c r="R15" s="48"/>
      <c r="S15" s="49"/>
      <c r="T15" s="47"/>
      <c r="U15" s="47"/>
      <c r="V15" s="48"/>
      <c r="W15" s="49"/>
      <c r="X15" s="47">
        <v>6</v>
      </c>
      <c r="Y15" s="47">
        <v>2</v>
      </c>
      <c r="Z15" s="48">
        <v>2</v>
      </c>
      <c r="AA15" s="49" t="s">
        <v>32</v>
      </c>
      <c r="AB15" s="29">
        <f t="shared" ref="AB15:AD15" si="6">D15+H15+L15+P15+T15+X15</f>
        <v>6</v>
      </c>
      <c r="AC15" s="30">
        <f t="shared" si="6"/>
        <v>2</v>
      </c>
      <c r="AD15" s="30">
        <f t="shared" si="6"/>
        <v>2</v>
      </c>
      <c r="AE15" s="31">
        <f t="shared" si="1"/>
        <v>8</v>
      </c>
      <c r="AF15" s="219" t="s">
        <v>33</v>
      </c>
      <c r="AG15" s="32" t="s">
        <v>34</v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1"/>
      <c r="AV15" s="1"/>
      <c r="AW15" s="1"/>
      <c r="AX15" s="1"/>
      <c r="AY15" s="1"/>
      <c r="AZ15" s="1"/>
      <c r="BA15" s="1"/>
    </row>
    <row r="16" spans="1:53" ht="15.75" customHeight="1">
      <c r="A16" s="55" t="s">
        <v>35</v>
      </c>
      <c r="B16" s="35" t="s">
        <v>18</v>
      </c>
      <c r="C16" s="56" t="s">
        <v>36</v>
      </c>
      <c r="D16" s="57">
        <v>6</v>
      </c>
      <c r="E16" s="58">
        <v>4</v>
      </c>
      <c r="F16" s="59">
        <v>2</v>
      </c>
      <c r="G16" s="60" t="s">
        <v>18</v>
      </c>
      <c r="H16" s="61"/>
      <c r="I16" s="58"/>
      <c r="J16" s="59"/>
      <c r="K16" s="60"/>
      <c r="L16" s="58"/>
      <c r="M16" s="58"/>
      <c r="N16" s="59"/>
      <c r="O16" s="60"/>
      <c r="P16" s="61"/>
      <c r="Q16" s="58"/>
      <c r="R16" s="59"/>
      <c r="S16" s="60"/>
      <c r="T16" s="58"/>
      <c r="U16" s="58"/>
      <c r="V16" s="59"/>
      <c r="W16" s="60"/>
      <c r="X16" s="58"/>
      <c r="Y16" s="58"/>
      <c r="Z16" s="59"/>
      <c r="AA16" s="60"/>
      <c r="AB16" s="29">
        <f t="shared" ref="AB16:AD16" si="7">D16+H16+L16+P16+T16+X16</f>
        <v>6</v>
      </c>
      <c r="AC16" s="30">
        <f t="shared" si="7"/>
        <v>4</v>
      </c>
      <c r="AD16" s="30">
        <f t="shared" si="7"/>
        <v>2</v>
      </c>
      <c r="AE16" s="31">
        <f t="shared" si="1"/>
        <v>10</v>
      </c>
      <c r="AF16" s="219" t="s">
        <v>20</v>
      </c>
      <c r="AG16" s="32" t="s">
        <v>21</v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1"/>
      <c r="AV16" s="1"/>
      <c r="AW16" s="1"/>
      <c r="AX16" s="1"/>
      <c r="AY16" s="1"/>
      <c r="AZ16" s="1"/>
      <c r="BA16" s="1"/>
    </row>
    <row r="17" spans="1:53" ht="15.75" customHeight="1">
      <c r="A17" s="55" t="s">
        <v>37</v>
      </c>
      <c r="B17" s="44" t="s">
        <v>18</v>
      </c>
      <c r="C17" s="56" t="s">
        <v>38</v>
      </c>
      <c r="D17" s="57"/>
      <c r="E17" s="58"/>
      <c r="F17" s="59"/>
      <c r="G17" s="60"/>
      <c r="H17" s="61"/>
      <c r="I17" s="58"/>
      <c r="J17" s="59"/>
      <c r="K17" s="60"/>
      <c r="L17" s="58">
        <v>4</v>
      </c>
      <c r="M17" s="58">
        <v>4</v>
      </c>
      <c r="N17" s="59">
        <v>2</v>
      </c>
      <c r="O17" s="60" t="s">
        <v>18</v>
      </c>
      <c r="P17" s="61"/>
      <c r="Q17" s="58"/>
      <c r="R17" s="59"/>
      <c r="S17" s="60"/>
      <c r="T17" s="58"/>
      <c r="U17" s="58"/>
      <c r="V17" s="59"/>
      <c r="W17" s="60"/>
      <c r="X17" s="58"/>
      <c r="Y17" s="58"/>
      <c r="Z17" s="59"/>
      <c r="AA17" s="60"/>
      <c r="AB17" s="29">
        <f t="shared" ref="AB17:AD17" si="8">D17+H17+L17+P17+T17+X17</f>
        <v>4</v>
      </c>
      <c r="AC17" s="30">
        <f t="shared" si="8"/>
        <v>4</v>
      </c>
      <c r="AD17" s="30">
        <f t="shared" si="8"/>
        <v>2</v>
      </c>
      <c r="AE17" s="31">
        <f t="shared" si="1"/>
        <v>8</v>
      </c>
      <c r="AF17" s="219" t="s">
        <v>39</v>
      </c>
      <c r="AG17" s="32" t="s">
        <v>40</v>
      </c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</row>
    <row r="18" spans="1:53" ht="15.75" customHeight="1">
      <c r="A18" s="34" t="s">
        <v>41</v>
      </c>
      <c r="B18" s="44" t="s">
        <v>18</v>
      </c>
      <c r="C18" s="62" t="s">
        <v>42</v>
      </c>
      <c r="D18" s="37"/>
      <c r="E18" s="38"/>
      <c r="F18" s="39"/>
      <c r="G18" s="40"/>
      <c r="H18" s="41"/>
      <c r="I18" s="38"/>
      <c r="J18" s="39"/>
      <c r="K18" s="42"/>
      <c r="L18" s="38"/>
      <c r="M18" s="38"/>
      <c r="N18" s="39"/>
      <c r="O18" s="40"/>
      <c r="P18" s="41"/>
      <c r="Q18" s="38"/>
      <c r="R18" s="39"/>
      <c r="S18" s="42"/>
      <c r="T18" s="38">
        <v>4</v>
      </c>
      <c r="U18" s="38">
        <v>4</v>
      </c>
      <c r="V18" s="63">
        <v>2</v>
      </c>
      <c r="W18" s="40" t="s">
        <v>18</v>
      </c>
      <c r="X18" s="41"/>
      <c r="Y18" s="38"/>
      <c r="Z18" s="39"/>
      <c r="AA18" s="40"/>
      <c r="AB18" s="29">
        <f t="shared" ref="AB18:AD18" si="9">D18+H18+L18+P18+T18+X18</f>
        <v>4</v>
      </c>
      <c r="AC18" s="30">
        <f t="shared" si="9"/>
        <v>4</v>
      </c>
      <c r="AD18" s="30">
        <f t="shared" si="9"/>
        <v>2</v>
      </c>
      <c r="AE18" s="31">
        <f t="shared" si="1"/>
        <v>8</v>
      </c>
      <c r="AF18" s="219" t="s">
        <v>43</v>
      </c>
      <c r="AG18" s="32" t="s">
        <v>44</v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</row>
    <row r="19" spans="1:53" ht="15.75" customHeight="1">
      <c r="A19" s="34" t="s">
        <v>41</v>
      </c>
      <c r="B19" s="44" t="s">
        <v>18</v>
      </c>
      <c r="C19" s="62" t="s">
        <v>45</v>
      </c>
      <c r="D19" s="37"/>
      <c r="E19" s="38"/>
      <c r="F19" s="39"/>
      <c r="G19" s="40"/>
      <c r="H19" s="41"/>
      <c r="I19" s="38"/>
      <c r="J19" s="39"/>
      <c r="K19" s="42"/>
      <c r="L19" s="38"/>
      <c r="M19" s="38"/>
      <c r="N19" s="39"/>
      <c r="O19" s="40"/>
      <c r="P19" s="41"/>
      <c r="Q19" s="38"/>
      <c r="R19" s="39"/>
      <c r="S19" s="42"/>
      <c r="T19" s="38"/>
      <c r="U19" s="38"/>
      <c r="V19" s="63"/>
      <c r="W19" s="40"/>
      <c r="X19" s="41">
        <v>4</v>
      </c>
      <c r="Y19" s="38">
        <v>4</v>
      </c>
      <c r="Z19" s="63">
        <v>2</v>
      </c>
      <c r="AA19" s="40" t="s">
        <v>18</v>
      </c>
      <c r="AB19" s="29">
        <f t="shared" ref="AB19:AD19" si="10">D19+H19+L19+P19+T19+X19</f>
        <v>4</v>
      </c>
      <c r="AC19" s="30">
        <f t="shared" si="10"/>
        <v>4</v>
      </c>
      <c r="AD19" s="30">
        <f t="shared" si="10"/>
        <v>2</v>
      </c>
      <c r="AE19" s="31">
        <f t="shared" si="1"/>
        <v>8</v>
      </c>
      <c r="AF19" s="219" t="s">
        <v>43</v>
      </c>
      <c r="AG19" s="32" t="s">
        <v>44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</row>
    <row r="20" spans="1:53" ht="15.75" customHeight="1">
      <c r="A20" s="34" t="s">
        <v>46</v>
      </c>
      <c r="B20" s="44" t="s">
        <v>18</v>
      </c>
      <c r="C20" s="2" t="s">
        <v>47</v>
      </c>
      <c r="D20" s="37"/>
      <c r="E20" s="38"/>
      <c r="F20" s="39"/>
      <c r="G20" s="40"/>
      <c r="H20" s="41">
        <v>8</v>
      </c>
      <c r="I20" s="38"/>
      <c r="J20" s="39">
        <v>2</v>
      </c>
      <c r="K20" s="40" t="s">
        <v>18</v>
      </c>
      <c r="L20" s="41"/>
      <c r="M20" s="38"/>
      <c r="N20" s="39"/>
      <c r="O20" s="40"/>
      <c r="P20" s="41"/>
      <c r="Q20" s="38"/>
      <c r="R20" s="39"/>
      <c r="S20" s="42"/>
      <c r="T20" s="38"/>
      <c r="U20" s="38"/>
      <c r="V20" s="63"/>
      <c r="W20" s="40"/>
      <c r="X20" s="41"/>
      <c r="Y20" s="38"/>
      <c r="Z20" s="39"/>
      <c r="AA20" s="40"/>
      <c r="AB20" s="29">
        <f t="shared" ref="AB20:AD20" si="11">D20+H20+L20+P20+T20+X20</f>
        <v>8</v>
      </c>
      <c r="AC20" s="30">
        <f t="shared" si="11"/>
        <v>0</v>
      </c>
      <c r="AD20" s="30">
        <f t="shared" si="11"/>
        <v>2</v>
      </c>
      <c r="AE20" s="31">
        <f t="shared" si="1"/>
        <v>8</v>
      </c>
      <c r="AF20" s="219" t="s">
        <v>39</v>
      </c>
      <c r="AG20" s="32" t="s">
        <v>48</v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</row>
    <row r="21" spans="1:53" ht="15.75" customHeight="1">
      <c r="A21" s="34" t="s">
        <v>49</v>
      </c>
      <c r="B21" s="44" t="s">
        <v>18</v>
      </c>
      <c r="C21" s="62" t="s">
        <v>50</v>
      </c>
      <c r="D21" s="37"/>
      <c r="E21" s="38"/>
      <c r="F21" s="39"/>
      <c r="G21" s="40"/>
      <c r="H21" s="41"/>
      <c r="I21" s="38"/>
      <c r="J21" s="39"/>
      <c r="K21" s="42"/>
      <c r="L21" s="38"/>
      <c r="M21" s="38"/>
      <c r="N21" s="39"/>
      <c r="O21" s="40"/>
      <c r="P21" s="41">
        <v>6</v>
      </c>
      <c r="Q21" s="38">
        <v>2</v>
      </c>
      <c r="R21" s="39">
        <v>2</v>
      </c>
      <c r="S21" s="42" t="s">
        <v>18</v>
      </c>
      <c r="T21" s="38"/>
      <c r="U21" s="41"/>
      <c r="V21" s="63"/>
      <c r="W21" s="40"/>
      <c r="X21" s="41"/>
      <c r="Y21" s="38"/>
      <c r="Z21" s="39"/>
      <c r="AA21" s="40"/>
      <c r="AB21" s="29">
        <f t="shared" ref="AB21:AD21" si="12">D21+H21+L21+P21+T21+X21</f>
        <v>6</v>
      </c>
      <c r="AC21" s="30">
        <f t="shared" si="12"/>
        <v>2</v>
      </c>
      <c r="AD21" s="30">
        <f t="shared" si="12"/>
        <v>2</v>
      </c>
      <c r="AE21" s="31">
        <f t="shared" si="1"/>
        <v>8</v>
      </c>
      <c r="AF21" s="219" t="s">
        <v>51</v>
      </c>
      <c r="AG21" s="32" t="s">
        <v>34</v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1"/>
      <c r="AV21" s="1"/>
      <c r="AW21" s="1"/>
      <c r="AX21" s="1"/>
      <c r="AY21" s="1"/>
      <c r="AZ21" s="1"/>
      <c r="BA21" s="1"/>
    </row>
    <row r="22" spans="1:53" ht="15.75" customHeight="1">
      <c r="A22" s="361" t="s">
        <v>52</v>
      </c>
      <c r="B22" s="44" t="s">
        <v>18</v>
      </c>
      <c r="C22" s="362" t="s">
        <v>53</v>
      </c>
      <c r="D22" s="37"/>
      <c r="E22" s="38"/>
      <c r="F22" s="39"/>
      <c r="G22" s="40"/>
      <c r="H22" s="41">
        <v>4</v>
      </c>
      <c r="I22" s="38">
        <v>4</v>
      </c>
      <c r="J22" s="39">
        <v>2</v>
      </c>
      <c r="K22" s="42" t="s">
        <v>18</v>
      </c>
      <c r="L22" s="38"/>
      <c r="M22" s="38"/>
      <c r="N22" s="39"/>
      <c r="O22" s="40"/>
      <c r="P22" s="41"/>
      <c r="Q22" s="38"/>
      <c r="R22" s="39"/>
      <c r="S22" s="42"/>
      <c r="T22" s="38"/>
      <c r="U22" s="38"/>
      <c r="V22" s="63"/>
      <c r="W22" s="40"/>
      <c r="X22" s="41"/>
      <c r="Y22" s="38"/>
      <c r="Z22" s="39"/>
      <c r="AA22" s="40"/>
      <c r="AB22" s="29">
        <f t="shared" ref="AB22:AD22" si="13">D22+H22+L22+P22+T22+X22</f>
        <v>4</v>
      </c>
      <c r="AC22" s="30">
        <f t="shared" si="13"/>
        <v>4</v>
      </c>
      <c r="AD22" s="30">
        <f t="shared" si="13"/>
        <v>2</v>
      </c>
      <c r="AE22" s="31">
        <f t="shared" si="1"/>
        <v>8</v>
      </c>
      <c r="AF22" s="364" t="s">
        <v>427</v>
      </c>
      <c r="AG22" s="365" t="s">
        <v>428</v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1"/>
      <c r="AV22" s="1"/>
      <c r="AW22" s="1"/>
      <c r="AX22" s="1"/>
      <c r="AY22" s="1"/>
      <c r="AZ22" s="1"/>
      <c r="BA22" s="1"/>
    </row>
    <row r="23" spans="1:53" ht="15.75" customHeight="1">
      <c r="A23" s="361" t="s">
        <v>54</v>
      </c>
      <c r="B23" s="44" t="s">
        <v>18</v>
      </c>
      <c r="C23" s="363" t="s">
        <v>55</v>
      </c>
      <c r="D23" s="37"/>
      <c r="E23" s="38"/>
      <c r="F23" s="39"/>
      <c r="G23" s="40"/>
      <c r="H23" s="41"/>
      <c r="I23" s="38"/>
      <c r="J23" s="39"/>
      <c r="K23" s="42"/>
      <c r="L23" s="38">
        <v>4</v>
      </c>
      <c r="M23" s="38">
        <v>4</v>
      </c>
      <c r="N23" s="39">
        <v>2</v>
      </c>
      <c r="O23" s="40" t="s">
        <v>18</v>
      </c>
      <c r="P23" s="41"/>
      <c r="Q23" s="38"/>
      <c r="R23" s="39"/>
      <c r="S23" s="42"/>
      <c r="T23" s="38"/>
      <c r="U23" s="38"/>
      <c r="V23" s="63"/>
      <c r="W23" s="40"/>
      <c r="X23" s="41"/>
      <c r="Y23" s="38"/>
      <c r="Z23" s="39"/>
      <c r="AA23" s="40"/>
      <c r="AB23" s="29">
        <f t="shared" ref="AB23:AD23" si="14">D23+H23+L23+P23+T23+X23</f>
        <v>4</v>
      </c>
      <c r="AC23" s="30">
        <f t="shared" si="14"/>
        <v>4</v>
      </c>
      <c r="AD23" s="30">
        <f t="shared" si="14"/>
        <v>2</v>
      </c>
      <c r="AE23" s="31">
        <f t="shared" si="1"/>
        <v>8</v>
      </c>
      <c r="AF23" s="364" t="s">
        <v>427</v>
      </c>
      <c r="AG23" s="365" t="s">
        <v>428</v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1"/>
      <c r="AV23" s="1"/>
      <c r="AW23" s="1"/>
      <c r="AX23" s="1"/>
      <c r="AY23" s="1"/>
      <c r="AZ23" s="1"/>
      <c r="BA23" s="1"/>
    </row>
    <row r="24" spans="1:53" ht="15.75" customHeight="1">
      <c r="A24" s="64" t="s">
        <v>56</v>
      </c>
      <c r="B24" s="44" t="s">
        <v>57</v>
      </c>
      <c r="C24" s="65" t="s">
        <v>58</v>
      </c>
      <c r="D24" s="37"/>
      <c r="E24" s="38">
        <v>16</v>
      </c>
      <c r="F24" s="39">
        <v>2</v>
      </c>
      <c r="G24" s="40" t="s">
        <v>32</v>
      </c>
      <c r="H24" s="41"/>
      <c r="I24" s="38"/>
      <c r="J24" s="39"/>
      <c r="K24" s="42"/>
      <c r="L24" s="38"/>
      <c r="M24" s="38"/>
      <c r="N24" s="39"/>
      <c r="O24" s="40"/>
      <c r="P24" s="41"/>
      <c r="Q24" s="38"/>
      <c r="R24" s="39"/>
      <c r="S24" s="42"/>
      <c r="T24" s="38"/>
      <c r="U24" s="38"/>
      <c r="V24" s="63"/>
      <c r="W24" s="40"/>
      <c r="X24" s="41"/>
      <c r="Y24" s="38"/>
      <c r="Z24" s="39"/>
      <c r="AA24" s="40"/>
      <c r="AB24" s="29">
        <f t="shared" ref="AB24:AD24" si="15">D24+H24+L24+P24+T24+X24</f>
        <v>0</v>
      </c>
      <c r="AC24" s="30">
        <f t="shared" si="15"/>
        <v>16</v>
      </c>
      <c r="AD24" s="30">
        <f t="shared" si="15"/>
        <v>2</v>
      </c>
      <c r="AE24" s="31">
        <f t="shared" si="1"/>
        <v>16</v>
      </c>
      <c r="AF24" s="219" t="s">
        <v>59</v>
      </c>
      <c r="AG24" s="32" t="s">
        <v>60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1"/>
      <c r="AV24" s="1"/>
      <c r="AW24" s="1"/>
      <c r="AX24" s="1"/>
      <c r="AY24" s="1"/>
      <c r="AZ24" s="1"/>
      <c r="BA24" s="1"/>
    </row>
    <row r="25" spans="1:53" ht="15.75" customHeight="1">
      <c r="A25" s="66" t="s">
        <v>61</v>
      </c>
      <c r="B25" s="44" t="s">
        <v>57</v>
      </c>
      <c r="C25" s="67" t="s">
        <v>62</v>
      </c>
      <c r="D25" s="37"/>
      <c r="E25" s="38"/>
      <c r="F25" s="39"/>
      <c r="G25" s="40"/>
      <c r="H25" s="41"/>
      <c r="I25" s="38">
        <v>16</v>
      </c>
      <c r="J25" s="39">
        <v>2</v>
      </c>
      <c r="K25" s="42" t="s">
        <v>32</v>
      </c>
      <c r="L25" s="38"/>
      <c r="M25" s="38"/>
      <c r="N25" s="39"/>
      <c r="O25" s="40"/>
      <c r="P25" s="41"/>
      <c r="Q25" s="38"/>
      <c r="R25" s="39"/>
      <c r="S25" s="42"/>
      <c r="T25" s="38"/>
      <c r="U25" s="38"/>
      <c r="V25" s="63"/>
      <c r="W25" s="40"/>
      <c r="X25" s="41"/>
      <c r="Y25" s="38"/>
      <c r="Z25" s="39"/>
      <c r="AA25" s="40"/>
      <c r="AB25" s="29">
        <f t="shared" ref="AB25:AD25" si="16">D25+H25+L25+P25+T25+X25</f>
        <v>0</v>
      </c>
      <c r="AC25" s="30">
        <f t="shared" si="16"/>
        <v>16</v>
      </c>
      <c r="AD25" s="30">
        <f t="shared" si="16"/>
        <v>2</v>
      </c>
      <c r="AE25" s="31">
        <f t="shared" si="1"/>
        <v>16</v>
      </c>
      <c r="AF25" s="219" t="s">
        <v>59</v>
      </c>
      <c r="AG25" s="32" t="s">
        <v>60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1"/>
      <c r="AV25" s="1"/>
      <c r="AW25" s="1"/>
      <c r="AX25" s="1"/>
      <c r="AY25" s="1"/>
      <c r="AZ25" s="1"/>
      <c r="BA25" s="1"/>
    </row>
    <row r="26" spans="1:53" ht="15.75" customHeight="1">
      <c r="A26" s="66" t="s">
        <v>63</v>
      </c>
      <c r="B26" s="44" t="s">
        <v>57</v>
      </c>
      <c r="C26" s="68" t="s">
        <v>64</v>
      </c>
      <c r="D26" s="37"/>
      <c r="E26" s="38"/>
      <c r="F26" s="39"/>
      <c r="G26" s="40"/>
      <c r="H26" s="41"/>
      <c r="I26" s="38"/>
      <c r="J26" s="39"/>
      <c r="K26" s="42"/>
      <c r="L26" s="38"/>
      <c r="M26" s="38">
        <v>16</v>
      </c>
      <c r="N26" s="39">
        <v>2</v>
      </c>
      <c r="O26" s="40" t="s">
        <v>32</v>
      </c>
      <c r="P26" s="41"/>
      <c r="Q26" s="38"/>
      <c r="R26" s="39"/>
      <c r="S26" s="42"/>
      <c r="T26" s="38"/>
      <c r="U26" s="38"/>
      <c r="V26" s="39"/>
      <c r="W26" s="40"/>
      <c r="X26" s="41"/>
      <c r="Y26" s="38"/>
      <c r="Z26" s="39"/>
      <c r="AA26" s="40"/>
      <c r="AB26" s="29">
        <f t="shared" ref="AB26:AD26" si="17">D26+H26+L26+P26+T26+X26</f>
        <v>0</v>
      </c>
      <c r="AC26" s="30">
        <f t="shared" si="17"/>
        <v>16</v>
      </c>
      <c r="AD26" s="30">
        <f t="shared" si="17"/>
        <v>2</v>
      </c>
      <c r="AE26" s="31">
        <f t="shared" si="1"/>
        <v>16</v>
      </c>
      <c r="AF26" s="219" t="s">
        <v>59</v>
      </c>
      <c r="AG26" s="32" t="s">
        <v>60</v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1"/>
      <c r="AV26" s="1"/>
      <c r="AW26" s="1"/>
      <c r="AX26" s="1"/>
      <c r="AY26" s="1"/>
      <c r="AZ26" s="1"/>
      <c r="BA26" s="1"/>
    </row>
    <row r="27" spans="1:53" ht="15.75" customHeight="1">
      <c r="A27" s="66" t="s">
        <v>65</v>
      </c>
      <c r="B27" s="44" t="s">
        <v>57</v>
      </c>
      <c r="C27" s="65" t="s">
        <v>66</v>
      </c>
      <c r="D27" s="37"/>
      <c r="E27" s="38"/>
      <c r="F27" s="39"/>
      <c r="G27" s="40"/>
      <c r="H27" s="41"/>
      <c r="I27" s="38"/>
      <c r="J27" s="39"/>
      <c r="K27" s="42"/>
      <c r="L27" s="38"/>
      <c r="M27" s="38"/>
      <c r="N27" s="39"/>
      <c r="O27" s="40"/>
      <c r="P27" s="41"/>
      <c r="Q27" s="38">
        <v>16</v>
      </c>
      <c r="R27" s="39">
        <v>2</v>
      </c>
      <c r="S27" s="42" t="s">
        <v>32</v>
      </c>
      <c r="T27" s="38"/>
      <c r="U27" s="38"/>
      <c r="V27" s="63"/>
      <c r="W27" s="40"/>
      <c r="X27" s="41"/>
      <c r="Y27" s="38"/>
      <c r="Z27" s="39"/>
      <c r="AA27" s="40"/>
      <c r="AB27" s="29">
        <f t="shared" ref="AB27:AD27" si="18">D27+H27+L27+P27+T27+X27</f>
        <v>0</v>
      </c>
      <c r="AC27" s="30">
        <f t="shared" si="18"/>
        <v>16</v>
      </c>
      <c r="AD27" s="30">
        <f t="shared" si="18"/>
        <v>2</v>
      </c>
      <c r="AE27" s="31">
        <f t="shared" si="1"/>
        <v>16</v>
      </c>
      <c r="AF27" s="219" t="s">
        <v>59</v>
      </c>
      <c r="AG27" s="32" t="s">
        <v>60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1"/>
      <c r="AV27" s="1"/>
      <c r="AW27" s="1"/>
      <c r="AX27" s="1"/>
      <c r="AY27" s="1"/>
      <c r="AZ27" s="1"/>
      <c r="BA27" s="1"/>
    </row>
    <row r="28" spans="1:53" ht="15.75" customHeight="1">
      <c r="A28" s="66" t="s">
        <v>67</v>
      </c>
      <c r="B28" s="44" t="s">
        <v>57</v>
      </c>
      <c r="C28" s="65" t="s">
        <v>68</v>
      </c>
      <c r="D28" s="37"/>
      <c r="E28" s="38"/>
      <c r="F28" s="39"/>
      <c r="G28" s="40"/>
      <c r="H28" s="41"/>
      <c r="I28" s="38"/>
      <c r="J28" s="39"/>
      <c r="K28" s="42"/>
      <c r="L28" s="38"/>
      <c r="M28" s="38"/>
      <c r="N28" s="39"/>
      <c r="O28" s="40"/>
      <c r="P28" s="41"/>
      <c r="Q28" s="38"/>
      <c r="R28" s="39"/>
      <c r="S28" s="42"/>
      <c r="T28" s="38"/>
      <c r="U28" s="38">
        <v>16</v>
      </c>
      <c r="V28" s="39">
        <v>2</v>
      </c>
      <c r="W28" s="40" t="s">
        <v>32</v>
      </c>
      <c r="X28" s="41"/>
      <c r="Y28" s="38"/>
      <c r="Z28" s="39"/>
      <c r="AA28" s="40"/>
      <c r="AB28" s="29">
        <f t="shared" ref="AB28:AD28" si="19">D28+H28+L28+P28+T28+X28</f>
        <v>0</v>
      </c>
      <c r="AC28" s="30">
        <f t="shared" si="19"/>
        <v>16</v>
      </c>
      <c r="AD28" s="30">
        <f t="shared" si="19"/>
        <v>2</v>
      </c>
      <c r="AE28" s="31">
        <f t="shared" si="1"/>
        <v>16</v>
      </c>
      <c r="AF28" s="219" t="s">
        <v>59</v>
      </c>
      <c r="AG28" s="32" t="s">
        <v>60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1"/>
      <c r="AV28" s="1"/>
      <c r="AW28" s="1"/>
      <c r="AX28" s="1"/>
      <c r="AY28" s="1"/>
      <c r="AZ28" s="1"/>
      <c r="BA28" s="1"/>
    </row>
    <row r="29" spans="1:53" ht="15.75" customHeight="1">
      <c r="A29" s="66" t="s">
        <v>69</v>
      </c>
      <c r="B29" s="44" t="s">
        <v>57</v>
      </c>
      <c r="C29" s="65" t="s">
        <v>70</v>
      </c>
      <c r="D29" s="37"/>
      <c r="E29" s="38"/>
      <c r="F29" s="39"/>
      <c r="G29" s="40"/>
      <c r="H29" s="41"/>
      <c r="I29" s="38"/>
      <c r="J29" s="39"/>
      <c r="K29" s="42"/>
      <c r="L29" s="38"/>
      <c r="M29" s="38"/>
      <c r="N29" s="39"/>
      <c r="O29" s="40"/>
      <c r="P29" s="41"/>
      <c r="Q29" s="38"/>
      <c r="R29" s="39"/>
      <c r="S29" s="42"/>
      <c r="T29" s="38"/>
      <c r="U29" s="38"/>
      <c r="V29" s="63"/>
      <c r="W29" s="40"/>
      <c r="X29" s="41"/>
      <c r="Y29" s="38">
        <v>10</v>
      </c>
      <c r="Z29" s="39">
        <v>2</v>
      </c>
      <c r="AA29" s="40" t="s">
        <v>71</v>
      </c>
      <c r="AB29" s="29">
        <f t="shared" ref="AB29:AD29" si="20">D29+H29+L29+P29+T29+X29</f>
        <v>0</v>
      </c>
      <c r="AC29" s="30">
        <f t="shared" si="20"/>
        <v>10</v>
      </c>
      <c r="AD29" s="30">
        <f t="shared" si="20"/>
        <v>2</v>
      </c>
      <c r="AE29" s="31">
        <f t="shared" si="1"/>
        <v>10</v>
      </c>
      <c r="AF29" s="219" t="s">
        <v>59</v>
      </c>
      <c r="AG29" s="32" t="s">
        <v>60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1"/>
      <c r="AV29" s="1"/>
      <c r="AW29" s="1"/>
      <c r="AX29" s="1"/>
      <c r="AY29" s="1"/>
      <c r="AZ29" s="1"/>
      <c r="BA29" s="1"/>
    </row>
    <row r="30" spans="1:53" ht="15.75" customHeight="1">
      <c r="A30" s="69" t="s">
        <v>72</v>
      </c>
      <c r="B30" s="44" t="s">
        <v>57</v>
      </c>
      <c r="C30" s="70" t="s">
        <v>73</v>
      </c>
      <c r="D30" s="37">
        <v>12</v>
      </c>
      <c r="E30" s="38">
        <v>8</v>
      </c>
      <c r="F30" s="39">
        <v>5</v>
      </c>
      <c r="G30" s="40" t="s">
        <v>74</v>
      </c>
      <c r="H30" s="41"/>
      <c r="I30" s="38"/>
      <c r="J30" s="39"/>
      <c r="K30" s="42"/>
      <c r="L30" s="38"/>
      <c r="M30" s="38"/>
      <c r="N30" s="39"/>
      <c r="O30" s="40"/>
      <c r="P30" s="41"/>
      <c r="Q30" s="38"/>
      <c r="R30" s="71"/>
      <c r="S30" s="42"/>
      <c r="T30" s="38"/>
      <c r="U30" s="38"/>
      <c r="V30" s="39"/>
      <c r="W30" s="40"/>
      <c r="X30" s="41"/>
      <c r="Y30" s="38"/>
      <c r="Z30" s="39"/>
      <c r="AA30" s="40"/>
      <c r="AB30" s="29">
        <f t="shared" ref="AB30:AD30" si="21">D30+H30+L30+P30+T30+X30</f>
        <v>12</v>
      </c>
      <c r="AC30" s="30">
        <f t="shared" si="21"/>
        <v>8</v>
      </c>
      <c r="AD30" s="30">
        <f t="shared" si="21"/>
        <v>5</v>
      </c>
      <c r="AE30" s="31">
        <f t="shared" si="1"/>
        <v>20</v>
      </c>
      <c r="AF30" s="126" t="s">
        <v>75</v>
      </c>
      <c r="AG30" s="127" t="s">
        <v>76</v>
      </c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</row>
    <row r="31" spans="1:53" ht="15.75" customHeight="1">
      <c r="A31" s="69" t="s">
        <v>77</v>
      </c>
      <c r="B31" s="44" t="s">
        <v>57</v>
      </c>
      <c r="C31" s="72" t="s">
        <v>78</v>
      </c>
      <c r="D31" s="37"/>
      <c r="E31" s="38"/>
      <c r="F31" s="39"/>
      <c r="G31" s="40"/>
      <c r="H31" s="41"/>
      <c r="I31" s="38"/>
      <c r="J31" s="39"/>
      <c r="K31" s="42"/>
      <c r="L31" s="38"/>
      <c r="M31" s="38"/>
      <c r="N31" s="39"/>
      <c r="O31" s="40"/>
      <c r="P31" s="41">
        <v>8</v>
      </c>
      <c r="Q31" s="38">
        <v>4</v>
      </c>
      <c r="R31" s="39">
        <v>3</v>
      </c>
      <c r="S31" s="42" t="s">
        <v>74</v>
      </c>
      <c r="T31" s="38"/>
      <c r="U31" s="38"/>
      <c r="V31" s="39"/>
      <c r="W31" s="40"/>
      <c r="X31" s="73"/>
      <c r="Y31" s="26"/>
      <c r="Z31" s="74"/>
      <c r="AA31" s="28"/>
      <c r="AB31" s="29">
        <f t="shared" ref="AB31:AD31" si="22">D31+H31+L31+P31+T31+X31</f>
        <v>8</v>
      </c>
      <c r="AC31" s="30">
        <f t="shared" si="22"/>
        <v>4</v>
      </c>
      <c r="AD31" s="30">
        <f t="shared" si="22"/>
        <v>3</v>
      </c>
      <c r="AE31" s="31">
        <f t="shared" si="1"/>
        <v>12</v>
      </c>
      <c r="AF31" s="126" t="s">
        <v>75</v>
      </c>
      <c r="AG31" s="127" t="s">
        <v>76</v>
      </c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</row>
    <row r="32" spans="1:53" ht="15.75" customHeight="1">
      <c r="A32" s="69" t="s">
        <v>80</v>
      </c>
      <c r="B32" s="44" t="s">
        <v>18</v>
      </c>
      <c r="C32" s="75" t="s">
        <v>81</v>
      </c>
      <c r="D32" s="37">
        <v>8</v>
      </c>
      <c r="E32" s="38"/>
      <c r="F32" s="39">
        <v>2</v>
      </c>
      <c r="G32" s="40" t="s">
        <v>32</v>
      </c>
      <c r="H32" s="41"/>
      <c r="I32" s="38"/>
      <c r="J32" s="39"/>
      <c r="K32" s="42"/>
      <c r="L32" s="26"/>
      <c r="M32" s="26"/>
      <c r="N32" s="74"/>
      <c r="O32" s="28"/>
      <c r="P32" s="73"/>
      <c r="Q32" s="26"/>
      <c r="R32" s="24"/>
      <c r="S32" s="76"/>
      <c r="T32" s="26"/>
      <c r="U32" s="26"/>
      <c r="V32" s="74"/>
      <c r="W32" s="40"/>
      <c r="X32" s="73"/>
      <c r="Y32" s="26"/>
      <c r="Z32" s="74"/>
      <c r="AA32" s="28"/>
      <c r="AB32" s="29">
        <f t="shared" ref="AB32:AD32" si="23">D32+H32+L32+P32+T32+X32</f>
        <v>8</v>
      </c>
      <c r="AC32" s="30">
        <f t="shared" si="23"/>
        <v>0</v>
      </c>
      <c r="AD32" s="30">
        <f t="shared" si="23"/>
        <v>2</v>
      </c>
      <c r="AE32" s="31">
        <f t="shared" si="1"/>
        <v>8</v>
      </c>
      <c r="AF32" s="126" t="s">
        <v>75</v>
      </c>
      <c r="AG32" s="127" t="s">
        <v>82</v>
      </c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</row>
    <row r="33" spans="1:53" ht="15.75" customHeight="1">
      <c r="A33" s="77" t="s">
        <v>83</v>
      </c>
      <c r="B33" s="44" t="s">
        <v>57</v>
      </c>
      <c r="C33" s="78" t="s">
        <v>84</v>
      </c>
      <c r="D33" s="37">
        <v>12</v>
      </c>
      <c r="E33" s="38">
        <v>8</v>
      </c>
      <c r="F33" s="39">
        <v>5</v>
      </c>
      <c r="G33" s="40" t="s">
        <v>32</v>
      </c>
      <c r="H33" s="41"/>
      <c r="I33" s="38"/>
      <c r="J33" s="39"/>
      <c r="K33" s="42"/>
      <c r="L33" s="26"/>
      <c r="M33" s="26"/>
      <c r="N33" s="74"/>
      <c r="O33" s="28"/>
      <c r="P33" s="73"/>
      <c r="Q33" s="26"/>
      <c r="R33" s="79"/>
      <c r="S33" s="76"/>
      <c r="T33" s="26"/>
      <c r="U33" s="26"/>
      <c r="V33" s="74"/>
      <c r="W33" s="40"/>
      <c r="X33" s="73"/>
      <c r="Y33" s="26"/>
      <c r="Z33" s="74"/>
      <c r="AA33" s="28"/>
      <c r="AB33" s="29">
        <f t="shared" ref="AB33:AD33" si="24">D33+H33+L33+P33+T33+X33</f>
        <v>12</v>
      </c>
      <c r="AC33" s="30">
        <f t="shared" si="24"/>
        <v>8</v>
      </c>
      <c r="AD33" s="30">
        <f t="shared" si="24"/>
        <v>5</v>
      </c>
      <c r="AE33" s="31">
        <f t="shared" si="1"/>
        <v>20</v>
      </c>
      <c r="AF33" s="126" t="s">
        <v>75</v>
      </c>
      <c r="AG33" s="127" t="s">
        <v>240</v>
      </c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</row>
    <row r="34" spans="1:53" ht="12.75" customHeight="1">
      <c r="A34" s="366" t="s">
        <v>85</v>
      </c>
      <c r="B34" s="44" t="s">
        <v>18</v>
      </c>
      <c r="C34" s="367" t="s">
        <v>86</v>
      </c>
      <c r="D34" s="37"/>
      <c r="E34" s="38"/>
      <c r="F34" s="39"/>
      <c r="G34" s="40"/>
      <c r="H34" s="41"/>
      <c r="I34" s="38"/>
      <c r="J34" s="39"/>
      <c r="K34" s="42"/>
      <c r="L34" s="38"/>
      <c r="M34" s="38"/>
      <c r="N34" s="39"/>
      <c r="O34" s="40"/>
      <c r="P34" s="41"/>
      <c r="Q34" s="38">
        <v>16</v>
      </c>
      <c r="R34" s="39">
        <v>4</v>
      </c>
      <c r="S34" s="42" t="s">
        <v>87</v>
      </c>
      <c r="T34" s="38"/>
      <c r="U34" s="38"/>
      <c r="V34" s="39"/>
      <c r="W34" s="40"/>
      <c r="X34" s="41"/>
      <c r="Y34" s="38"/>
      <c r="Z34" s="39"/>
      <c r="AA34" s="40"/>
      <c r="AB34" s="29">
        <f t="shared" ref="AB34:AD34" si="25">D34+H34+L34+P34+T34+X34</f>
        <v>0</v>
      </c>
      <c r="AC34" s="30">
        <f t="shared" si="25"/>
        <v>16</v>
      </c>
      <c r="AD34" s="30">
        <f t="shared" si="25"/>
        <v>4</v>
      </c>
      <c r="AE34" s="31">
        <f t="shared" si="1"/>
        <v>16</v>
      </c>
      <c r="AF34" s="364" t="s">
        <v>427</v>
      </c>
      <c r="AG34" s="127" t="s">
        <v>114</v>
      </c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</row>
    <row r="35" spans="1:53" ht="12.75" customHeight="1">
      <c r="A35" s="366" t="s">
        <v>88</v>
      </c>
      <c r="B35" s="368" t="s">
        <v>18</v>
      </c>
      <c r="C35" s="367" t="s">
        <v>89</v>
      </c>
      <c r="D35" s="37"/>
      <c r="E35" s="38"/>
      <c r="F35" s="39"/>
      <c r="G35" s="40"/>
      <c r="H35" s="41"/>
      <c r="I35" s="38"/>
      <c r="J35" s="39"/>
      <c r="K35" s="42"/>
      <c r="L35" s="38"/>
      <c r="M35" s="38"/>
      <c r="N35" s="39"/>
      <c r="O35" s="40"/>
      <c r="P35" s="41">
        <v>8</v>
      </c>
      <c r="Q35" s="38"/>
      <c r="R35" s="39">
        <v>2</v>
      </c>
      <c r="S35" s="42" t="s">
        <v>32</v>
      </c>
      <c r="T35" s="38"/>
      <c r="U35" s="38"/>
      <c r="V35" s="39"/>
      <c r="W35" s="40"/>
      <c r="X35" s="41"/>
      <c r="Y35" s="38"/>
      <c r="Z35" s="39"/>
      <c r="AA35" s="40"/>
      <c r="AB35" s="29">
        <f t="shared" ref="AB35:AD35" si="26">D35+H35+L35+P35+T35+X35</f>
        <v>8</v>
      </c>
      <c r="AC35" s="81">
        <f t="shared" si="26"/>
        <v>0</v>
      </c>
      <c r="AD35" s="30">
        <f t="shared" si="26"/>
        <v>2</v>
      </c>
      <c r="AE35" s="31">
        <f t="shared" si="1"/>
        <v>8</v>
      </c>
      <c r="AF35" s="364" t="s">
        <v>427</v>
      </c>
      <c r="AG35" s="369" t="s">
        <v>428</v>
      </c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</row>
    <row r="36" spans="1:53" ht="12.75" customHeight="1">
      <c r="A36" s="77" t="s">
        <v>90</v>
      </c>
      <c r="B36" s="44" t="s">
        <v>18</v>
      </c>
      <c r="C36" s="70" t="s">
        <v>91</v>
      </c>
      <c r="D36" s="37"/>
      <c r="E36" s="38"/>
      <c r="F36" s="39"/>
      <c r="G36" s="40"/>
      <c r="H36" s="41"/>
      <c r="I36" s="38"/>
      <c r="J36" s="39"/>
      <c r="K36" s="42"/>
      <c r="L36" s="38"/>
      <c r="M36" s="38"/>
      <c r="N36" s="39"/>
      <c r="O36" s="40"/>
      <c r="P36" s="41"/>
      <c r="Q36" s="38"/>
      <c r="R36" s="39"/>
      <c r="S36" s="42"/>
      <c r="T36" s="38"/>
      <c r="U36" s="38"/>
      <c r="V36" s="39"/>
      <c r="W36" s="40"/>
      <c r="X36" s="41">
        <v>8</v>
      </c>
      <c r="Y36" s="38"/>
      <c r="Z36" s="39">
        <v>2</v>
      </c>
      <c r="AA36" s="40" t="s">
        <v>87</v>
      </c>
      <c r="AB36" s="29">
        <v>8</v>
      </c>
      <c r="AC36" s="30">
        <f t="shared" ref="AC36:AD36" si="27">E36+I36+M36+Q36+U36+Y36</f>
        <v>0</v>
      </c>
      <c r="AD36" s="30">
        <f t="shared" si="27"/>
        <v>2</v>
      </c>
      <c r="AE36" s="31">
        <f t="shared" si="1"/>
        <v>8</v>
      </c>
      <c r="AF36" s="126" t="s">
        <v>92</v>
      </c>
      <c r="AG36" s="127" t="s">
        <v>93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ht="12.75" customHeight="1">
      <c r="A37" s="77" t="s">
        <v>94</v>
      </c>
      <c r="B37" s="44" t="s">
        <v>18</v>
      </c>
      <c r="C37" s="70" t="s">
        <v>95</v>
      </c>
      <c r="D37" s="37"/>
      <c r="E37" s="38"/>
      <c r="F37" s="39"/>
      <c r="G37" s="40"/>
      <c r="H37" s="41"/>
      <c r="I37" s="38"/>
      <c r="J37" s="39"/>
      <c r="K37" s="42"/>
      <c r="L37" s="38"/>
      <c r="M37" s="38"/>
      <c r="N37" s="39"/>
      <c r="O37" s="40"/>
      <c r="P37" s="41">
        <v>8</v>
      </c>
      <c r="Q37" s="38"/>
      <c r="R37" s="39">
        <v>2</v>
      </c>
      <c r="S37" s="42" t="s">
        <v>18</v>
      </c>
      <c r="T37" s="38"/>
      <c r="U37" s="38"/>
      <c r="V37" s="4"/>
      <c r="W37" s="82"/>
      <c r="X37" s="41"/>
      <c r="Y37" s="38"/>
      <c r="Z37" s="4"/>
      <c r="AA37" s="40"/>
      <c r="AB37" s="29">
        <f t="shared" ref="AB37:AD37" si="28">D37+H37+L37+P37+T37+X37</f>
        <v>8</v>
      </c>
      <c r="AC37" s="30">
        <f t="shared" si="28"/>
        <v>0</v>
      </c>
      <c r="AD37" s="30">
        <f t="shared" si="28"/>
        <v>2</v>
      </c>
      <c r="AE37" s="31">
        <f t="shared" si="1"/>
        <v>8</v>
      </c>
      <c r="AF37" s="126" t="s">
        <v>96</v>
      </c>
      <c r="AG37" s="127" t="s">
        <v>241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ht="12.75" customHeight="1">
      <c r="A38" s="77" t="s">
        <v>97</v>
      </c>
      <c r="B38" s="44" t="s">
        <v>18</v>
      </c>
      <c r="C38" s="83" t="s">
        <v>98</v>
      </c>
      <c r="D38" s="37"/>
      <c r="E38" s="38"/>
      <c r="F38" s="39"/>
      <c r="G38" s="40"/>
      <c r="H38" s="41"/>
      <c r="I38" s="38"/>
      <c r="J38" s="39"/>
      <c r="K38" s="40"/>
      <c r="L38" s="38"/>
      <c r="M38" s="38"/>
      <c r="N38" s="39"/>
      <c r="O38" s="40"/>
      <c r="P38" s="41"/>
      <c r="Q38" s="38"/>
      <c r="R38" s="63"/>
      <c r="S38" s="40"/>
      <c r="T38" s="38">
        <v>8</v>
      </c>
      <c r="U38" s="38"/>
      <c r="V38" s="63">
        <v>2</v>
      </c>
      <c r="W38" s="84" t="s">
        <v>18</v>
      </c>
      <c r="X38" s="85"/>
      <c r="Y38" s="86"/>
      <c r="Z38" s="2"/>
      <c r="AA38" s="87"/>
      <c r="AB38" s="29">
        <f t="shared" ref="AB38:AD38" si="29">D38+H38+L38+P38+T38+X38</f>
        <v>8</v>
      </c>
      <c r="AC38" s="30">
        <f t="shared" si="29"/>
        <v>0</v>
      </c>
      <c r="AD38" s="30">
        <f t="shared" si="29"/>
        <v>2</v>
      </c>
      <c r="AE38" s="31">
        <f t="shared" si="1"/>
        <v>8</v>
      </c>
      <c r="AF38" s="126" t="s">
        <v>96</v>
      </c>
      <c r="AG38" s="127" t="s">
        <v>241</v>
      </c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</row>
    <row r="39" spans="1:53" ht="12.75" customHeight="1">
      <c r="A39" s="69" t="s">
        <v>99</v>
      </c>
      <c r="B39" s="44" t="s">
        <v>57</v>
      </c>
      <c r="C39" s="88" t="s">
        <v>100</v>
      </c>
      <c r="D39" s="37"/>
      <c r="E39" s="38"/>
      <c r="F39" s="89"/>
      <c r="G39" s="40"/>
      <c r="H39" s="41">
        <v>8</v>
      </c>
      <c r="I39" s="38">
        <v>8</v>
      </c>
      <c r="J39" s="39">
        <v>4</v>
      </c>
      <c r="K39" s="42" t="s">
        <v>32</v>
      </c>
      <c r="L39" s="38"/>
      <c r="M39" s="38"/>
      <c r="N39" s="39"/>
      <c r="O39" s="40"/>
      <c r="P39" s="41"/>
      <c r="Q39" s="38"/>
      <c r="R39" s="89"/>
      <c r="S39" s="40"/>
      <c r="T39" s="38"/>
      <c r="U39" s="38"/>
      <c r="V39" s="89"/>
      <c r="W39" s="40"/>
      <c r="X39" s="41"/>
      <c r="Y39" s="38"/>
      <c r="Z39" s="63"/>
      <c r="AA39" s="40"/>
      <c r="AB39" s="29">
        <f t="shared" ref="AB39:AD39" si="30">D39+H39+L39+P39+T39+X39</f>
        <v>8</v>
      </c>
      <c r="AC39" s="30">
        <f t="shared" si="30"/>
        <v>8</v>
      </c>
      <c r="AD39" s="30">
        <f t="shared" si="30"/>
        <v>4</v>
      </c>
      <c r="AE39" s="31">
        <f t="shared" si="1"/>
        <v>16</v>
      </c>
      <c r="AF39" s="126" t="s">
        <v>75</v>
      </c>
      <c r="AG39" s="127" t="s">
        <v>240</v>
      </c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</row>
    <row r="40" spans="1:53" ht="12.75" customHeight="1">
      <c r="A40" s="90" t="s">
        <v>102</v>
      </c>
      <c r="B40" s="44" t="s">
        <v>57</v>
      </c>
      <c r="C40" s="70" t="s">
        <v>103</v>
      </c>
      <c r="D40" s="37"/>
      <c r="E40" s="38"/>
      <c r="F40" s="39"/>
      <c r="G40" s="40"/>
      <c r="H40" s="41"/>
      <c r="I40" s="38"/>
      <c r="J40" s="39"/>
      <c r="K40" s="42"/>
      <c r="L40" s="38"/>
      <c r="M40" s="38"/>
      <c r="N40" s="39"/>
      <c r="O40" s="40"/>
      <c r="P40" s="41"/>
      <c r="Q40" s="38"/>
      <c r="R40" s="63"/>
      <c r="S40" s="28"/>
      <c r="T40" s="38">
        <v>4</v>
      </c>
      <c r="U40" s="38"/>
      <c r="V40" s="63">
        <v>2</v>
      </c>
      <c r="W40" s="28" t="s">
        <v>74</v>
      </c>
      <c r="X40" s="73"/>
      <c r="Y40" s="26"/>
      <c r="Z40" s="74"/>
      <c r="AA40" s="28"/>
      <c r="AB40" s="29">
        <f t="shared" ref="AB40:AD40" si="31">D40+H40+L40+P40+T40+X40</f>
        <v>4</v>
      </c>
      <c r="AC40" s="30">
        <f t="shared" si="31"/>
        <v>0</v>
      </c>
      <c r="AD40" s="30">
        <f t="shared" si="31"/>
        <v>2</v>
      </c>
      <c r="AE40" s="31">
        <f t="shared" si="1"/>
        <v>4</v>
      </c>
      <c r="AF40" s="126" t="s">
        <v>75</v>
      </c>
      <c r="AG40" s="127" t="s">
        <v>242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ht="12.75" customHeight="1">
      <c r="A41" s="90" t="s">
        <v>104</v>
      </c>
      <c r="B41" s="44" t="s">
        <v>57</v>
      </c>
      <c r="C41" s="72" t="s">
        <v>105</v>
      </c>
      <c r="D41" s="37"/>
      <c r="E41" s="38"/>
      <c r="F41" s="39"/>
      <c r="G41" s="40"/>
      <c r="H41" s="41">
        <v>8</v>
      </c>
      <c r="I41" s="38">
        <v>4</v>
      </c>
      <c r="J41" s="39">
        <v>3</v>
      </c>
      <c r="K41" s="42" t="s">
        <v>106</v>
      </c>
      <c r="L41" s="38"/>
      <c r="M41" s="38"/>
      <c r="N41" s="39"/>
      <c r="O41" s="40"/>
      <c r="P41" s="41"/>
      <c r="Q41" s="38"/>
      <c r="R41" s="39"/>
      <c r="S41" s="42"/>
      <c r="T41" s="38"/>
      <c r="U41" s="38"/>
      <c r="V41" s="39"/>
      <c r="W41" s="40"/>
      <c r="X41" s="41"/>
      <c r="Y41" s="38"/>
      <c r="Z41" s="39"/>
      <c r="AA41" s="40"/>
      <c r="AB41" s="29">
        <f t="shared" ref="AB41:AD41" si="32">D41+H41+L41+P41+T41+X41</f>
        <v>8</v>
      </c>
      <c r="AC41" s="30">
        <f t="shared" si="32"/>
        <v>4</v>
      </c>
      <c r="AD41" s="30">
        <f t="shared" si="32"/>
        <v>3</v>
      </c>
      <c r="AE41" s="31">
        <f t="shared" si="1"/>
        <v>12</v>
      </c>
      <c r="AF41" s="126" t="s">
        <v>75</v>
      </c>
      <c r="AG41" s="127" t="s">
        <v>101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 ht="12.75" customHeight="1">
      <c r="A42" s="69" t="s">
        <v>107</v>
      </c>
      <c r="B42" s="44" t="s">
        <v>57</v>
      </c>
      <c r="C42" s="78" t="s">
        <v>108</v>
      </c>
      <c r="D42" s="37"/>
      <c r="E42" s="38"/>
      <c r="F42" s="39"/>
      <c r="G42" s="40"/>
      <c r="H42" s="41">
        <v>8</v>
      </c>
      <c r="I42" s="38">
        <v>8</v>
      </c>
      <c r="J42" s="39">
        <v>4</v>
      </c>
      <c r="K42" s="218" t="s">
        <v>138</v>
      </c>
      <c r="L42" s="38"/>
      <c r="M42" s="38"/>
      <c r="N42" s="39"/>
      <c r="O42" s="40"/>
      <c r="P42" s="41"/>
      <c r="Q42" s="38"/>
      <c r="R42" s="39"/>
      <c r="S42" s="42"/>
      <c r="T42" s="38"/>
      <c r="U42" s="38"/>
      <c r="V42" s="63"/>
      <c r="W42" s="40"/>
      <c r="X42" s="41"/>
      <c r="Y42" s="38"/>
      <c r="Z42" s="39"/>
      <c r="AA42" s="40"/>
      <c r="AB42" s="29">
        <f t="shared" ref="AB42:AD42" si="33">D42+H42+L42+P42+T42+X42</f>
        <v>8</v>
      </c>
      <c r="AC42" s="30">
        <f t="shared" si="33"/>
        <v>8</v>
      </c>
      <c r="AD42" s="30">
        <f t="shared" si="33"/>
        <v>4</v>
      </c>
      <c r="AE42" s="31">
        <f t="shared" si="1"/>
        <v>16</v>
      </c>
      <c r="AF42" s="126" t="s">
        <v>75</v>
      </c>
      <c r="AG42" s="127" t="s">
        <v>109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 ht="12.75" customHeight="1">
      <c r="A43" s="69" t="s">
        <v>110</v>
      </c>
      <c r="B43" s="44" t="s">
        <v>57</v>
      </c>
      <c r="C43" s="72" t="s">
        <v>111</v>
      </c>
      <c r="D43" s="37"/>
      <c r="E43" s="38"/>
      <c r="F43" s="39"/>
      <c r="G43" s="40"/>
      <c r="H43" s="41"/>
      <c r="I43" s="38"/>
      <c r="J43" s="39"/>
      <c r="K43" s="42"/>
      <c r="L43" s="38">
        <v>8</v>
      </c>
      <c r="M43" s="38">
        <v>4</v>
      </c>
      <c r="N43" s="39">
        <v>3</v>
      </c>
      <c r="O43" s="40" t="s">
        <v>74</v>
      </c>
      <c r="P43" s="41"/>
      <c r="Q43" s="38"/>
      <c r="R43" s="39"/>
      <c r="S43" s="42"/>
      <c r="T43" s="38"/>
      <c r="U43" s="38"/>
      <c r="V43" s="39"/>
      <c r="W43" s="40"/>
      <c r="X43" s="41"/>
      <c r="Y43" s="38"/>
      <c r="Z43" s="39"/>
      <c r="AA43" s="40"/>
      <c r="AB43" s="29">
        <f t="shared" ref="AB43:AD43" si="34">D43+H43+L43+P43+T43+X43</f>
        <v>8</v>
      </c>
      <c r="AC43" s="30">
        <f t="shared" si="34"/>
        <v>4</v>
      </c>
      <c r="AD43" s="30">
        <f t="shared" si="34"/>
        <v>3</v>
      </c>
      <c r="AE43" s="31">
        <f t="shared" si="1"/>
        <v>12</v>
      </c>
      <c r="AF43" s="126" t="s">
        <v>75</v>
      </c>
      <c r="AG43" s="127" t="s">
        <v>76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 ht="12.75" customHeight="1">
      <c r="A44" s="370" t="s">
        <v>112</v>
      </c>
      <c r="B44" s="44" t="s">
        <v>18</v>
      </c>
      <c r="C44" s="371" t="s">
        <v>113</v>
      </c>
      <c r="D44" s="37"/>
      <c r="E44" s="38"/>
      <c r="F44" s="39"/>
      <c r="G44" s="40"/>
      <c r="H44" s="41"/>
      <c r="I44" s="38"/>
      <c r="J44" s="39"/>
      <c r="K44" s="42"/>
      <c r="L44" s="38"/>
      <c r="M44" s="38"/>
      <c r="N44" s="39"/>
      <c r="O44" s="40"/>
      <c r="P44" s="41"/>
      <c r="Q44" s="38"/>
      <c r="R44" s="4"/>
      <c r="S44" s="42"/>
      <c r="T44" s="38"/>
      <c r="U44" s="38"/>
      <c r="V44" s="39"/>
      <c r="W44" s="40"/>
      <c r="X44" s="41"/>
      <c r="Y44" s="38">
        <v>4</v>
      </c>
      <c r="Z44" s="39">
        <v>1</v>
      </c>
      <c r="AA44" s="40" t="s">
        <v>32</v>
      </c>
      <c r="AB44" s="29">
        <f t="shared" ref="AB44:AD44" si="35">D44+H44+L44+P44+T44+X44</f>
        <v>0</v>
      </c>
      <c r="AC44" s="30">
        <f t="shared" si="35"/>
        <v>4</v>
      </c>
      <c r="AD44" s="30">
        <f t="shared" si="35"/>
        <v>1</v>
      </c>
      <c r="AE44" s="31">
        <f t="shared" si="1"/>
        <v>4</v>
      </c>
      <c r="AF44" s="364" t="s">
        <v>427</v>
      </c>
      <c r="AG44" s="127" t="s">
        <v>243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 ht="12.75" customHeight="1">
      <c r="A45" s="90" t="s">
        <v>115</v>
      </c>
      <c r="B45" s="44" t="s">
        <v>18</v>
      </c>
      <c r="C45" s="70" t="s">
        <v>116</v>
      </c>
      <c r="D45" s="37"/>
      <c r="E45" s="38"/>
      <c r="F45" s="91"/>
      <c r="G45" s="40"/>
      <c r="H45" s="41"/>
      <c r="I45" s="38"/>
      <c r="J45" s="39"/>
      <c r="K45" s="42"/>
      <c r="L45" s="38"/>
      <c r="M45" s="38"/>
      <c r="N45" s="39"/>
      <c r="O45" s="40"/>
      <c r="P45" s="41"/>
      <c r="Q45" s="38"/>
      <c r="R45" s="39"/>
      <c r="S45" s="42"/>
      <c r="T45" s="38">
        <v>4</v>
      </c>
      <c r="U45" s="38">
        <v>4</v>
      </c>
      <c r="V45" s="63">
        <v>2</v>
      </c>
      <c r="W45" s="40" t="s">
        <v>87</v>
      </c>
      <c r="X45" s="41"/>
      <c r="Y45" s="38"/>
      <c r="Z45" s="39"/>
      <c r="AA45" s="40"/>
      <c r="AB45" s="29">
        <f t="shared" ref="AB45:AD45" si="36">D45+H45+L45+P45+T45+X45</f>
        <v>4</v>
      </c>
      <c r="AC45" s="30">
        <f t="shared" si="36"/>
        <v>4</v>
      </c>
      <c r="AD45" s="30">
        <f t="shared" si="36"/>
        <v>2</v>
      </c>
      <c r="AE45" s="31">
        <f t="shared" si="1"/>
        <v>8</v>
      </c>
      <c r="AF45" s="126" t="s">
        <v>117</v>
      </c>
      <c r="AG45" s="127" t="s">
        <v>244</v>
      </c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</row>
    <row r="46" spans="1:53" ht="12.75" customHeight="1">
      <c r="A46" s="69" t="s">
        <v>118</v>
      </c>
      <c r="B46" s="44" t="s">
        <v>57</v>
      </c>
      <c r="C46" s="72" t="s">
        <v>119</v>
      </c>
      <c r="D46" s="37"/>
      <c r="E46" s="38"/>
      <c r="F46" s="39"/>
      <c r="G46" s="40"/>
      <c r="H46" s="41">
        <v>8</v>
      </c>
      <c r="I46" s="38">
        <v>8</v>
      </c>
      <c r="J46" s="39">
        <v>4</v>
      </c>
      <c r="K46" s="42" t="s">
        <v>106</v>
      </c>
      <c r="L46" s="38"/>
      <c r="M46" s="38"/>
      <c r="N46" s="39"/>
      <c r="O46" s="40"/>
      <c r="P46" s="41"/>
      <c r="Q46" s="38"/>
      <c r="R46" s="39"/>
      <c r="S46" s="42"/>
      <c r="T46" s="38"/>
      <c r="U46" s="38"/>
      <c r="V46" s="39"/>
      <c r="W46" s="40"/>
      <c r="X46" s="41"/>
      <c r="Y46" s="38"/>
      <c r="Z46" s="39"/>
      <c r="AA46" s="40"/>
      <c r="AB46" s="29">
        <f t="shared" ref="AB46:AD46" si="37">D46+H46+L46+P46+T46+X46</f>
        <v>8</v>
      </c>
      <c r="AC46" s="30">
        <f t="shared" si="37"/>
        <v>8</v>
      </c>
      <c r="AD46" s="30">
        <f t="shared" si="37"/>
        <v>4</v>
      </c>
      <c r="AE46" s="31">
        <f t="shared" si="1"/>
        <v>16</v>
      </c>
      <c r="AF46" s="126" t="s">
        <v>75</v>
      </c>
      <c r="AG46" s="127" t="s">
        <v>242</v>
      </c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</row>
    <row r="47" spans="1:53" ht="12.75" customHeight="1">
      <c r="A47" s="69" t="s">
        <v>121</v>
      </c>
      <c r="B47" s="44" t="s">
        <v>57</v>
      </c>
      <c r="C47" s="78" t="s">
        <v>122</v>
      </c>
      <c r="D47" s="37"/>
      <c r="E47" s="38"/>
      <c r="F47" s="39"/>
      <c r="G47" s="40"/>
      <c r="H47" s="41"/>
      <c r="I47" s="38"/>
      <c r="J47" s="39"/>
      <c r="K47" s="42"/>
      <c r="L47" s="38"/>
      <c r="M47" s="38"/>
      <c r="N47" s="39"/>
      <c r="O47" s="40"/>
      <c r="P47" s="41"/>
      <c r="Q47" s="38"/>
      <c r="R47" s="39"/>
      <c r="S47" s="42"/>
      <c r="T47" s="38">
        <v>12</v>
      </c>
      <c r="U47" s="38">
        <v>8</v>
      </c>
      <c r="V47" s="39">
        <v>5</v>
      </c>
      <c r="W47" s="40" t="s">
        <v>32</v>
      </c>
      <c r="X47" s="41"/>
      <c r="Y47" s="38"/>
      <c r="Z47" s="39"/>
      <c r="AA47" s="40"/>
      <c r="AB47" s="29">
        <f t="shared" ref="AB47:AD47" si="38">D47+H47+L47+P47+T47+X47</f>
        <v>12</v>
      </c>
      <c r="AC47" s="30">
        <f t="shared" si="38"/>
        <v>8</v>
      </c>
      <c r="AD47" s="30">
        <f t="shared" si="38"/>
        <v>5</v>
      </c>
      <c r="AE47" s="31">
        <f t="shared" si="1"/>
        <v>20</v>
      </c>
      <c r="AF47" s="126" t="s">
        <v>75</v>
      </c>
      <c r="AG47" s="127" t="s">
        <v>123</v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 ht="12.75" customHeight="1">
      <c r="A48" s="69" t="s">
        <v>124</v>
      </c>
      <c r="B48" s="44" t="s">
        <v>57</v>
      </c>
      <c r="C48" s="70" t="s">
        <v>125</v>
      </c>
      <c r="D48" s="37">
        <v>8</v>
      </c>
      <c r="E48" s="38">
        <v>4</v>
      </c>
      <c r="F48" s="39">
        <v>3</v>
      </c>
      <c r="G48" s="40" t="s">
        <v>74</v>
      </c>
      <c r="H48" s="41"/>
      <c r="I48" s="38"/>
      <c r="J48" s="39"/>
      <c r="K48" s="42"/>
      <c r="L48" s="38"/>
      <c r="M48" s="38"/>
      <c r="N48" s="39"/>
      <c r="O48" s="40"/>
      <c r="P48" s="41"/>
      <c r="Q48" s="38"/>
      <c r="R48" s="39"/>
      <c r="S48" s="42"/>
      <c r="T48" s="38"/>
      <c r="U48" s="38"/>
      <c r="V48" s="39"/>
      <c r="W48" s="40"/>
      <c r="X48" s="41"/>
      <c r="Y48" s="38"/>
      <c r="Z48" s="39"/>
      <c r="AA48" s="40"/>
      <c r="AB48" s="29">
        <f t="shared" ref="AB48:AD48" si="39">D48+H48+L48+P48+T48+X48</f>
        <v>8</v>
      </c>
      <c r="AC48" s="30">
        <f t="shared" si="39"/>
        <v>4</v>
      </c>
      <c r="AD48" s="30">
        <f t="shared" si="39"/>
        <v>3</v>
      </c>
      <c r="AE48" s="31">
        <f t="shared" si="1"/>
        <v>12</v>
      </c>
      <c r="AF48" s="126" t="s">
        <v>75</v>
      </c>
      <c r="AG48" s="127" t="s">
        <v>242</v>
      </c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ht="12.75" customHeight="1">
      <c r="A49" s="77" t="s">
        <v>126</v>
      </c>
      <c r="B49" s="44" t="s">
        <v>57</v>
      </c>
      <c r="C49" s="72" t="s">
        <v>127</v>
      </c>
      <c r="D49" s="37"/>
      <c r="E49" s="38"/>
      <c r="F49" s="39"/>
      <c r="G49" s="40"/>
      <c r="H49" s="41"/>
      <c r="I49" s="38"/>
      <c r="J49" s="39"/>
      <c r="K49" s="40"/>
      <c r="L49" s="41"/>
      <c r="M49" s="38"/>
      <c r="N49" s="39"/>
      <c r="O49" s="40"/>
      <c r="P49" s="41"/>
      <c r="Q49" s="38"/>
      <c r="R49" s="39"/>
      <c r="S49" s="42"/>
      <c r="T49" s="38">
        <v>4</v>
      </c>
      <c r="U49" s="38"/>
      <c r="V49" s="39">
        <v>2</v>
      </c>
      <c r="W49" s="40" t="s">
        <v>87</v>
      </c>
      <c r="X49" s="41"/>
      <c r="Y49" s="38"/>
      <c r="Z49" s="39"/>
      <c r="AA49" s="40"/>
      <c r="AB49" s="29">
        <f t="shared" ref="AB49:AD49" si="40">D49+H49+L49+P49+T49+X49</f>
        <v>4</v>
      </c>
      <c r="AC49" s="30">
        <f t="shared" si="40"/>
        <v>0</v>
      </c>
      <c r="AD49" s="30">
        <f t="shared" si="40"/>
        <v>2</v>
      </c>
      <c r="AE49" s="31">
        <f t="shared" si="1"/>
        <v>4</v>
      </c>
      <c r="AF49" s="126" t="s">
        <v>75</v>
      </c>
      <c r="AG49" s="127" t="s">
        <v>79</v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ht="12.75" customHeight="1">
      <c r="A50" s="77" t="s">
        <v>128</v>
      </c>
      <c r="B50" s="44" t="s">
        <v>57</v>
      </c>
      <c r="C50" s="70" t="s">
        <v>129</v>
      </c>
      <c r="D50" s="37"/>
      <c r="E50" s="38"/>
      <c r="F50" s="39"/>
      <c r="G50" s="40"/>
      <c r="H50" s="41"/>
      <c r="I50" s="38"/>
      <c r="J50" s="39"/>
      <c r="K50" s="42"/>
      <c r="L50" s="38"/>
      <c r="M50" s="38"/>
      <c r="N50" s="39"/>
      <c r="O50" s="40"/>
      <c r="P50" s="41"/>
      <c r="Q50" s="38"/>
      <c r="R50" s="39"/>
      <c r="S50" s="42"/>
      <c r="T50" s="38"/>
      <c r="U50" s="38"/>
      <c r="V50" s="63"/>
      <c r="W50" s="40"/>
      <c r="X50" s="41">
        <v>8</v>
      </c>
      <c r="Y50" s="38"/>
      <c r="Z50" s="39">
        <v>2</v>
      </c>
      <c r="AA50" s="40" t="s">
        <v>87</v>
      </c>
      <c r="AB50" s="29">
        <f t="shared" ref="AB50:AD50" si="41">D50+H50+L50+P50+T50+X50</f>
        <v>8</v>
      </c>
      <c r="AC50" s="30">
        <f t="shared" si="41"/>
        <v>0</v>
      </c>
      <c r="AD50" s="30">
        <f t="shared" si="41"/>
        <v>2</v>
      </c>
      <c r="AE50" s="31">
        <f t="shared" si="1"/>
        <v>8</v>
      </c>
      <c r="AF50" s="126" t="s">
        <v>130</v>
      </c>
      <c r="AG50" s="127" t="s">
        <v>131</v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ht="12.75" customHeight="1">
      <c r="A51" s="69" t="s">
        <v>132</v>
      </c>
      <c r="B51" s="44" t="s">
        <v>57</v>
      </c>
      <c r="C51" s="72" t="s">
        <v>133</v>
      </c>
      <c r="D51" s="37"/>
      <c r="E51" s="38"/>
      <c r="F51" s="39"/>
      <c r="G51" s="40"/>
      <c r="H51" s="41"/>
      <c r="I51" s="38"/>
      <c r="J51" s="39"/>
      <c r="K51" s="42"/>
      <c r="L51" s="38"/>
      <c r="M51" s="38"/>
      <c r="N51" s="39"/>
      <c r="O51" s="40"/>
      <c r="P51" s="41">
        <v>4</v>
      </c>
      <c r="Q51" s="38">
        <v>8</v>
      </c>
      <c r="R51" s="39">
        <v>3</v>
      </c>
      <c r="S51" s="42" t="s">
        <v>18</v>
      </c>
      <c r="T51" s="38"/>
      <c r="U51" s="38"/>
      <c r="V51" s="39"/>
      <c r="W51" s="40"/>
      <c r="X51" s="41"/>
      <c r="Y51" s="38"/>
      <c r="Z51" s="39"/>
      <c r="AA51" s="40"/>
      <c r="AB51" s="29">
        <f t="shared" ref="AB51:AD51" si="42">D51+H51+L51+P51+T51+X51</f>
        <v>4</v>
      </c>
      <c r="AC51" s="30">
        <f t="shared" si="42"/>
        <v>8</v>
      </c>
      <c r="AD51" s="30">
        <f t="shared" si="42"/>
        <v>3</v>
      </c>
      <c r="AE51" s="31">
        <f t="shared" si="1"/>
        <v>12</v>
      </c>
      <c r="AF51" s="126" t="s">
        <v>75</v>
      </c>
      <c r="AG51" s="127" t="s">
        <v>109</v>
      </c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ht="12.75" customHeight="1">
      <c r="A52" s="69" t="s">
        <v>134</v>
      </c>
      <c r="B52" s="44" t="s">
        <v>57</v>
      </c>
      <c r="C52" s="72" t="s">
        <v>135</v>
      </c>
      <c r="D52" s="37"/>
      <c r="E52" s="38"/>
      <c r="F52" s="39"/>
      <c r="G52" s="40"/>
      <c r="H52" s="41"/>
      <c r="I52" s="38"/>
      <c r="J52" s="39"/>
      <c r="K52" s="42"/>
      <c r="L52" s="38">
        <v>4</v>
      </c>
      <c r="M52" s="38">
        <v>8</v>
      </c>
      <c r="N52" s="39">
        <v>3</v>
      </c>
      <c r="O52" s="40" t="s">
        <v>74</v>
      </c>
      <c r="P52" s="41"/>
      <c r="Q52" s="38"/>
      <c r="R52" s="39"/>
      <c r="S52" s="42"/>
      <c r="T52" s="38"/>
      <c r="U52" s="38"/>
      <c r="V52" s="39"/>
      <c r="W52" s="40"/>
      <c r="X52" s="41"/>
      <c r="Y52" s="38"/>
      <c r="Z52" s="39"/>
      <c r="AA52" s="40"/>
      <c r="AB52" s="29">
        <f t="shared" ref="AB52:AD52" si="43">D52+H52+L52+P52+T52+X52</f>
        <v>4</v>
      </c>
      <c r="AC52" s="30">
        <f t="shared" si="43"/>
        <v>8</v>
      </c>
      <c r="AD52" s="30">
        <f t="shared" si="43"/>
        <v>3</v>
      </c>
      <c r="AE52" s="31">
        <f t="shared" si="1"/>
        <v>12</v>
      </c>
      <c r="AF52" s="126" t="s">
        <v>75</v>
      </c>
      <c r="AG52" s="127" t="s">
        <v>101</v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ht="12.75" customHeight="1">
      <c r="A53" s="69" t="s">
        <v>136</v>
      </c>
      <c r="B53" s="44" t="s">
        <v>57</v>
      </c>
      <c r="C53" s="72" t="s">
        <v>137</v>
      </c>
      <c r="D53" s="37"/>
      <c r="E53" s="38"/>
      <c r="F53" s="39"/>
      <c r="G53" s="40"/>
      <c r="H53" s="41"/>
      <c r="I53" s="38"/>
      <c r="J53" s="39"/>
      <c r="K53" s="42"/>
      <c r="L53" s="38"/>
      <c r="M53" s="38"/>
      <c r="N53" s="39"/>
      <c r="O53" s="40"/>
      <c r="P53" s="41"/>
      <c r="Q53" s="38"/>
      <c r="R53" s="39"/>
      <c r="S53" s="42"/>
      <c r="T53" s="38"/>
      <c r="U53" s="38"/>
      <c r="V53" s="39"/>
      <c r="W53" s="40"/>
      <c r="X53" s="41">
        <v>4</v>
      </c>
      <c r="Y53" s="38">
        <v>8</v>
      </c>
      <c r="Z53" s="39">
        <v>3</v>
      </c>
      <c r="AA53" s="40" t="s">
        <v>138</v>
      </c>
      <c r="AB53" s="29">
        <f t="shared" ref="AB53:AD53" si="44">D53+H53+L53+P53+T53+X53</f>
        <v>4</v>
      </c>
      <c r="AC53" s="30">
        <f t="shared" si="44"/>
        <v>8</v>
      </c>
      <c r="AD53" s="30">
        <f t="shared" si="44"/>
        <v>3</v>
      </c>
      <c r="AE53" s="31">
        <f t="shared" si="1"/>
        <v>12</v>
      </c>
      <c r="AF53" s="126" t="s">
        <v>75</v>
      </c>
      <c r="AG53" s="127" t="s">
        <v>101</v>
      </c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ht="12.75" customHeight="1">
      <c r="A54" s="69" t="s">
        <v>139</v>
      </c>
      <c r="B54" s="44" t="s">
        <v>57</v>
      </c>
      <c r="C54" s="72" t="s">
        <v>140</v>
      </c>
      <c r="D54" s="37"/>
      <c r="E54" s="38"/>
      <c r="F54" s="39"/>
      <c r="G54" s="40"/>
      <c r="H54" s="41"/>
      <c r="I54" s="38"/>
      <c r="J54" s="39"/>
      <c r="K54" s="42"/>
      <c r="L54" s="38">
        <v>12</v>
      </c>
      <c r="M54" s="38">
        <v>8</v>
      </c>
      <c r="N54" s="39">
        <v>5</v>
      </c>
      <c r="O54" s="40" t="s">
        <v>74</v>
      </c>
      <c r="P54" s="41"/>
      <c r="Q54" s="38"/>
      <c r="R54" s="39"/>
      <c r="S54" s="42"/>
      <c r="T54" s="38"/>
      <c r="U54" s="38"/>
      <c r="V54" s="39"/>
      <c r="W54" s="40"/>
      <c r="X54" s="41"/>
      <c r="Y54" s="38"/>
      <c r="Z54" s="39"/>
      <c r="AA54" s="40"/>
      <c r="AB54" s="29">
        <f t="shared" ref="AB54:AD54" si="45">D54+H54+L54+P54+T54+X54</f>
        <v>12</v>
      </c>
      <c r="AC54" s="30">
        <f t="shared" si="45"/>
        <v>8</v>
      </c>
      <c r="AD54" s="30">
        <f t="shared" si="45"/>
        <v>5</v>
      </c>
      <c r="AE54" s="31">
        <f t="shared" si="1"/>
        <v>20</v>
      </c>
      <c r="AF54" s="126" t="s">
        <v>75</v>
      </c>
      <c r="AG54" s="127" t="s">
        <v>240</v>
      </c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ht="12.75" customHeight="1">
      <c r="A55" s="92" t="s">
        <v>141</v>
      </c>
      <c r="B55" s="44" t="s">
        <v>57</v>
      </c>
      <c r="C55" s="70" t="s">
        <v>142</v>
      </c>
      <c r="D55" s="37">
        <v>4</v>
      </c>
      <c r="E55" s="38">
        <v>4</v>
      </c>
      <c r="F55" s="39">
        <v>2</v>
      </c>
      <c r="G55" s="40" t="s">
        <v>87</v>
      </c>
      <c r="H55" s="41"/>
      <c r="I55" s="38"/>
      <c r="J55" s="39"/>
      <c r="K55" s="42"/>
      <c r="L55" s="38"/>
      <c r="M55" s="38"/>
      <c r="N55" s="39"/>
      <c r="O55" s="40"/>
      <c r="P55" s="41"/>
      <c r="Q55" s="38"/>
      <c r="R55" s="39"/>
      <c r="S55" s="42"/>
      <c r="T55" s="38"/>
      <c r="U55" s="38"/>
      <c r="V55" s="39"/>
      <c r="W55" s="40"/>
      <c r="X55" s="41"/>
      <c r="Y55" s="38"/>
      <c r="Z55" s="39"/>
      <c r="AA55" s="40"/>
      <c r="AB55" s="29">
        <f t="shared" ref="AB55:AD55" si="46">D55+H55+L55+P55+T55+X55</f>
        <v>4</v>
      </c>
      <c r="AC55" s="30">
        <f t="shared" si="46"/>
        <v>4</v>
      </c>
      <c r="AD55" s="30">
        <f t="shared" si="46"/>
        <v>2</v>
      </c>
      <c r="AE55" s="31">
        <f t="shared" si="1"/>
        <v>8</v>
      </c>
      <c r="AF55" s="126" t="s">
        <v>20</v>
      </c>
      <c r="AG55" s="127" t="s">
        <v>143</v>
      </c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ht="12.75" customHeight="1">
      <c r="A56" s="372" t="s">
        <v>144</v>
      </c>
      <c r="B56" s="44" t="s">
        <v>18</v>
      </c>
      <c r="C56" s="371" t="s">
        <v>145</v>
      </c>
      <c r="D56" s="37"/>
      <c r="E56" s="38"/>
      <c r="F56" s="39"/>
      <c r="G56" s="40"/>
      <c r="H56" s="41"/>
      <c r="I56" s="38"/>
      <c r="J56" s="39"/>
      <c r="K56" s="42"/>
      <c r="L56" s="38">
        <v>4</v>
      </c>
      <c r="M56" s="38">
        <v>16</v>
      </c>
      <c r="N56" s="39">
        <v>5</v>
      </c>
      <c r="O56" s="40" t="s">
        <v>32</v>
      </c>
      <c r="P56" s="41"/>
      <c r="Q56" s="38"/>
      <c r="R56" s="39"/>
      <c r="S56" s="42"/>
      <c r="T56" s="38"/>
      <c r="U56" s="38"/>
      <c r="V56" s="39"/>
      <c r="W56" s="40"/>
      <c r="X56" s="41"/>
      <c r="Y56" s="38"/>
      <c r="Z56" s="39"/>
      <c r="AA56" s="40"/>
      <c r="AB56" s="29">
        <f t="shared" ref="AB56:AD56" si="47">D56+H56+L56+P56+T56+X56</f>
        <v>4</v>
      </c>
      <c r="AC56" s="30">
        <f t="shared" si="47"/>
        <v>16</v>
      </c>
      <c r="AD56" s="30">
        <f t="shared" si="47"/>
        <v>5</v>
      </c>
      <c r="AE56" s="31">
        <f t="shared" si="1"/>
        <v>20</v>
      </c>
      <c r="AF56" s="364" t="s">
        <v>427</v>
      </c>
      <c r="AG56" s="127" t="s">
        <v>146</v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ht="12.75" customHeight="1">
      <c r="A57" s="34" t="s">
        <v>147</v>
      </c>
      <c r="B57" s="44" t="s">
        <v>57</v>
      </c>
      <c r="C57" s="72" t="s">
        <v>148</v>
      </c>
      <c r="D57" s="37"/>
      <c r="E57" s="38"/>
      <c r="F57" s="39"/>
      <c r="G57" s="40"/>
      <c r="H57" s="41"/>
      <c r="I57" s="38"/>
      <c r="J57" s="39"/>
      <c r="K57" s="42"/>
      <c r="L57" s="38"/>
      <c r="M57" s="38"/>
      <c r="N57" s="39"/>
      <c r="O57" s="40"/>
      <c r="P57" s="41">
        <v>8</v>
      </c>
      <c r="Q57" s="38">
        <v>4</v>
      </c>
      <c r="R57" s="39">
        <v>3</v>
      </c>
      <c r="S57" s="42" t="s">
        <v>18</v>
      </c>
      <c r="T57" s="38"/>
      <c r="U57" s="38"/>
      <c r="V57" s="39"/>
      <c r="W57" s="40"/>
      <c r="X57" s="41"/>
      <c r="Y57" s="38"/>
      <c r="Z57" s="39"/>
      <c r="AA57" s="40"/>
      <c r="AB57" s="29">
        <f t="shared" ref="AB57:AD57" si="48">D57+H57+L57+P57+T57+X57</f>
        <v>8</v>
      </c>
      <c r="AC57" s="30">
        <f t="shared" si="48"/>
        <v>4</v>
      </c>
      <c r="AD57" s="30">
        <f t="shared" si="48"/>
        <v>3</v>
      </c>
      <c r="AE57" s="31">
        <f t="shared" si="1"/>
        <v>12</v>
      </c>
      <c r="AF57" s="126" t="s">
        <v>75</v>
      </c>
      <c r="AG57" s="127" t="s">
        <v>149</v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ht="12.75" customHeight="1">
      <c r="A58" s="92" t="s">
        <v>419</v>
      </c>
      <c r="B58" s="44" t="s">
        <v>18</v>
      </c>
      <c r="C58" s="93" t="s">
        <v>151</v>
      </c>
      <c r="D58" s="37"/>
      <c r="E58" s="38">
        <v>8</v>
      </c>
      <c r="F58" s="39">
        <v>2</v>
      </c>
      <c r="G58" s="40" t="s">
        <v>32</v>
      </c>
      <c r="H58" s="41"/>
      <c r="I58" s="38"/>
      <c r="J58" s="39"/>
      <c r="K58" s="42"/>
      <c r="L58" s="38"/>
      <c r="M58" s="38"/>
      <c r="N58" s="39"/>
      <c r="O58" s="40"/>
      <c r="P58" s="41"/>
      <c r="Q58" s="38"/>
      <c r="R58" s="39"/>
      <c r="S58" s="71"/>
      <c r="T58" s="38"/>
      <c r="U58" s="38"/>
      <c r="V58" s="39"/>
      <c r="W58" s="40"/>
      <c r="X58" s="41"/>
      <c r="Y58" s="38"/>
      <c r="Z58" s="39"/>
      <c r="AA58" s="40"/>
      <c r="AB58" s="29">
        <f t="shared" ref="AB58:AD58" si="49">D58+H58+L58+P58+T58+X58</f>
        <v>0</v>
      </c>
      <c r="AC58" s="30">
        <f t="shared" si="49"/>
        <v>8</v>
      </c>
      <c r="AD58" s="30">
        <f t="shared" si="49"/>
        <v>2</v>
      </c>
      <c r="AE58" s="31">
        <f t="shared" si="1"/>
        <v>8</v>
      </c>
      <c r="AF58" s="126" t="s">
        <v>152</v>
      </c>
      <c r="AG58" s="127" t="s">
        <v>245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ht="12.75" customHeight="1">
      <c r="A59" s="92" t="s">
        <v>150</v>
      </c>
      <c r="B59" s="44" t="s">
        <v>18</v>
      </c>
      <c r="C59" s="93" t="s">
        <v>154</v>
      </c>
      <c r="D59" s="37"/>
      <c r="E59" s="38"/>
      <c r="F59" s="39"/>
      <c r="G59" s="40"/>
      <c r="H59" s="41"/>
      <c r="I59" s="38">
        <v>8</v>
      </c>
      <c r="J59" s="39">
        <v>2</v>
      </c>
      <c r="K59" s="42" t="s">
        <v>32</v>
      </c>
      <c r="L59" s="38"/>
      <c r="M59" s="38"/>
      <c r="N59" s="39"/>
      <c r="O59" s="40"/>
      <c r="P59" s="41"/>
      <c r="Q59" s="38"/>
      <c r="R59" s="39"/>
      <c r="S59" s="71"/>
      <c r="T59" s="38"/>
      <c r="U59" s="38"/>
      <c r="V59" s="39"/>
      <c r="W59" s="40"/>
      <c r="X59" s="41"/>
      <c r="Y59" s="38"/>
      <c r="Z59" s="39"/>
      <c r="AA59" s="40"/>
      <c r="AB59" s="29">
        <f t="shared" ref="AB59:AD59" si="50">D59+H59+L59+P59+T59+X59</f>
        <v>0</v>
      </c>
      <c r="AC59" s="30">
        <f t="shared" si="50"/>
        <v>8</v>
      </c>
      <c r="AD59" s="30">
        <f t="shared" si="50"/>
        <v>2</v>
      </c>
      <c r="AE59" s="31">
        <f t="shared" si="1"/>
        <v>8</v>
      </c>
      <c r="AF59" s="126" t="s">
        <v>152</v>
      </c>
      <c r="AG59" s="127" t="s">
        <v>153</v>
      </c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ht="12.75" customHeight="1">
      <c r="A60" s="92" t="s">
        <v>155</v>
      </c>
      <c r="B60" s="44" t="s">
        <v>18</v>
      </c>
      <c r="C60" s="93" t="s">
        <v>156</v>
      </c>
      <c r="D60" s="37"/>
      <c r="E60" s="38"/>
      <c r="F60" s="39"/>
      <c r="G60" s="40"/>
      <c r="H60" s="41"/>
      <c r="I60" s="38"/>
      <c r="J60" s="39"/>
      <c r="K60" s="42"/>
      <c r="L60" s="38"/>
      <c r="M60" s="38">
        <v>8</v>
      </c>
      <c r="N60" s="39">
        <v>2</v>
      </c>
      <c r="O60" s="40" t="s">
        <v>32</v>
      </c>
      <c r="P60" s="41"/>
      <c r="Q60" s="38"/>
      <c r="R60" s="39"/>
      <c r="S60" s="42"/>
      <c r="T60" s="38"/>
      <c r="U60" s="38"/>
      <c r="V60" s="63"/>
      <c r="W60" s="40"/>
      <c r="X60" s="41"/>
      <c r="Y60" s="38"/>
      <c r="Z60" s="39"/>
      <c r="AA60" s="40"/>
      <c r="AB60" s="29">
        <f t="shared" ref="AB60:AD60" si="51">D60+H60+L60+P60+T60+X60</f>
        <v>0</v>
      </c>
      <c r="AC60" s="30">
        <f t="shared" si="51"/>
        <v>8</v>
      </c>
      <c r="AD60" s="30">
        <f t="shared" si="51"/>
        <v>2</v>
      </c>
      <c r="AE60" s="31">
        <f t="shared" si="1"/>
        <v>8</v>
      </c>
      <c r="AF60" s="126" t="s">
        <v>152</v>
      </c>
      <c r="AG60" s="127" t="s">
        <v>157</v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ht="12.75" customHeight="1">
      <c r="A61" s="92" t="s">
        <v>158</v>
      </c>
      <c r="B61" s="44" t="s">
        <v>18</v>
      </c>
      <c r="C61" s="93" t="s">
        <v>159</v>
      </c>
      <c r="D61" s="37"/>
      <c r="E61" s="38"/>
      <c r="F61" s="39"/>
      <c r="G61" s="40"/>
      <c r="H61" s="41"/>
      <c r="I61" s="38"/>
      <c r="J61" s="39"/>
      <c r="K61" s="42"/>
      <c r="L61" s="38"/>
      <c r="M61" s="38"/>
      <c r="N61" s="39"/>
      <c r="O61" s="40"/>
      <c r="P61" s="41"/>
      <c r="Q61" s="38">
        <v>28</v>
      </c>
      <c r="R61" s="39">
        <v>2</v>
      </c>
      <c r="S61" s="42" t="s">
        <v>32</v>
      </c>
      <c r="T61" s="38"/>
      <c r="U61" s="38"/>
      <c r="V61" s="63"/>
      <c r="W61" s="40"/>
      <c r="X61" s="41"/>
      <c r="Y61" s="38"/>
      <c r="Z61" s="39"/>
      <c r="AA61" s="40"/>
      <c r="AB61" s="29">
        <f t="shared" ref="AB61:AD61" si="52">D61+H61+L61+P61+T61+X61</f>
        <v>0</v>
      </c>
      <c r="AC61" s="30">
        <f t="shared" si="52"/>
        <v>28</v>
      </c>
      <c r="AD61" s="30">
        <f t="shared" si="52"/>
        <v>2</v>
      </c>
      <c r="AE61" s="31">
        <f t="shared" si="1"/>
        <v>28</v>
      </c>
      <c r="AF61" s="126" t="s">
        <v>152</v>
      </c>
      <c r="AG61" s="127" t="s">
        <v>246</v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ht="12.75" customHeight="1">
      <c r="A62" s="92" t="s">
        <v>160</v>
      </c>
      <c r="B62" s="44" t="s">
        <v>18</v>
      </c>
      <c r="C62" s="93" t="s">
        <v>161</v>
      </c>
      <c r="D62" s="37"/>
      <c r="E62" s="38"/>
      <c r="F62" s="39"/>
      <c r="G62" s="40"/>
      <c r="H62" s="41"/>
      <c r="I62" s="38"/>
      <c r="J62" s="39"/>
      <c r="K62" s="42"/>
      <c r="L62" s="38"/>
      <c r="M62" s="38"/>
      <c r="N62" s="39"/>
      <c r="O62" s="40"/>
      <c r="P62" s="41"/>
      <c r="Q62" s="38"/>
      <c r="R62" s="39"/>
      <c r="S62" s="42"/>
      <c r="T62" s="38"/>
      <c r="U62" s="38">
        <v>8</v>
      </c>
      <c r="V62" s="63">
        <v>2</v>
      </c>
      <c r="W62" s="40" t="s">
        <v>32</v>
      </c>
      <c r="X62" s="41"/>
      <c r="Y62" s="38"/>
      <c r="Z62" s="39"/>
      <c r="AA62" s="40"/>
      <c r="AB62" s="29">
        <f t="shared" ref="AB62:AD62" si="53">D62+H62+L62+P62+T62+X62</f>
        <v>0</v>
      </c>
      <c r="AC62" s="30">
        <f t="shared" si="53"/>
        <v>8</v>
      </c>
      <c r="AD62" s="30">
        <f t="shared" si="53"/>
        <v>2</v>
      </c>
      <c r="AE62" s="31">
        <f t="shared" si="1"/>
        <v>8</v>
      </c>
      <c r="AF62" s="126" t="s">
        <v>152</v>
      </c>
      <c r="AG62" s="127" t="s">
        <v>247</v>
      </c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ht="12.75" customHeight="1">
      <c r="A63" s="92" t="s">
        <v>162</v>
      </c>
      <c r="B63" s="44" t="s">
        <v>18</v>
      </c>
      <c r="C63" s="93" t="s">
        <v>163</v>
      </c>
      <c r="D63" s="37"/>
      <c r="E63" s="38"/>
      <c r="F63" s="39"/>
      <c r="G63" s="40"/>
      <c r="H63" s="41"/>
      <c r="I63" s="38"/>
      <c r="J63" s="39"/>
      <c r="K63" s="42"/>
      <c r="L63" s="38"/>
      <c r="M63" s="38"/>
      <c r="N63" s="39"/>
      <c r="O63" s="40"/>
      <c r="P63" s="41"/>
      <c r="Q63" s="38"/>
      <c r="R63" s="39"/>
      <c r="S63" s="42"/>
      <c r="T63" s="38"/>
      <c r="U63" s="38"/>
      <c r="V63" s="63"/>
      <c r="W63" s="40"/>
      <c r="X63" s="41"/>
      <c r="Y63" s="38">
        <v>8</v>
      </c>
      <c r="Z63" s="39">
        <v>2</v>
      </c>
      <c r="AA63" s="40" t="s">
        <v>32</v>
      </c>
      <c r="AB63" s="29">
        <f t="shared" ref="AB63:AD63" si="54">D63+H63+L63+P63+T63+X63</f>
        <v>0</v>
      </c>
      <c r="AC63" s="30">
        <f t="shared" si="54"/>
        <v>8</v>
      </c>
      <c r="AD63" s="30">
        <f t="shared" si="54"/>
        <v>2</v>
      </c>
      <c r="AE63" s="31">
        <f t="shared" si="1"/>
        <v>8</v>
      </c>
      <c r="AF63" s="126" t="s">
        <v>152</v>
      </c>
      <c r="AG63" s="127" t="s">
        <v>164</v>
      </c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ht="12.75" customHeight="1">
      <c r="A64" s="69" t="s">
        <v>165</v>
      </c>
      <c r="B64" s="44" t="s">
        <v>57</v>
      </c>
      <c r="C64" s="93" t="s">
        <v>166</v>
      </c>
      <c r="D64" s="37"/>
      <c r="E64" s="38"/>
      <c r="F64" s="39"/>
      <c r="G64" s="40"/>
      <c r="H64" s="41"/>
      <c r="I64" s="38"/>
      <c r="J64" s="39"/>
      <c r="K64" s="42"/>
      <c r="L64" s="38">
        <v>4</v>
      </c>
      <c r="M64" s="38">
        <v>4</v>
      </c>
      <c r="N64" s="63">
        <v>2</v>
      </c>
      <c r="O64" s="40" t="s">
        <v>18</v>
      </c>
      <c r="P64" s="41"/>
      <c r="Q64" s="38"/>
      <c r="R64" s="39"/>
      <c r="S64" s="42"/>
      <c r="T64" s="38"/>
      <c r="U64" s="38"/>
      <c r="V64" s="63"/>
      <c r="W64" s="40"/>
      <c r="X64" s="41"/>
      <c r="Y64" s="38"/>
      <c r="Z64" s="39"/>
      <c r="AA64" s="40"/>
      <c r="AB64" s="29">
        <f t="shared" ref="AB64:AD64" si="55">D64+H64+L64+P64+T64+X64</f>
        <v>4</v>
      </c>
      <c r="AC64" s="30">
        <f t="shared" si="55"/>
        <v>4</v>
      </c>
      <c r="AD64" s="30">
        <f t="shared" si="55"/>
        <v>2</v>
      </c>
      <c r="AE64" s="31">
        <f t="shared" si="1"/>
        <v>8</v>
      </c>
      <c r="AF64" s="126" t="s">
        <v>75</v>
      </c>
      <c r="AG64" s="127" t="s">
        <v>109</v>
      </c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ht="12.75" customHeight="1">
      <c r="A65" s="69" t="s">
        <v>167</v>
      </c>
      <c r="B65" s="44" t="s">
        <v>57</v>
      </c>
      <c r="C65" s="93" t="s">
        <v>168</v>
      </c>
      <c r="D65" s="37"/>
      <c r="E65" s="38"/>
      <c r="F65" s="39"/>
      <c r="G65" s="40"/>
      <c r="H65" s="41"/>
      <c r="I65" s="38"/>
      <c r="J65" s="39"/>
      <c r="K65" s="42"/>
      <c r="L65" s="38"/>
      <c r="M65" s="38"/>
      <c r="N65" s="39"/>
      <c r="O65" s="40"/>
      <c r="P65" s="41"/>
      <c r="Q65" s="38"/>
      <c r="R65" s="39"/>
      <c r="S65" s="42"/>
      <c r="T65" s="38">
        <v>8</v>
      </c>
      <c r="U65" s="38">
        <v>4</v>
      </c>
      <c r="V65" s="63">
        <v>3</v>
      </c>
      <c r="W65" s="40" t="s">
        <v>74</v>
      </c>
      <c r="X65" s="41"/>
      <c r="Y65" s="38"/>
      <c r="Z65" s="39"/>
      <c r="AA65" s="40"/>
      <c r="AB65" s="29">
        <f t="shared" ref="AB65:AD65" si="56">D65+H65+L65+P65+T65+X65</f>
        <v>8</v>
      </c>
      <c r="AC65" s="30">
        <f t="shared" si="56"/>
        <v>4</v>
      </c>
      <c r="AD65" s="30">
        <f t="shared" si="56"/>
        <v>3</v>
      </c>
      <c r="AE65" s="31">
        <f t="shared" si="1"/>
        <v>12</v>
      </c>
      <c r="AF65" s="126" t="s">
        <v>75</v>
      </c>
      <c r="AG65" s="127" t="s">
        <v>79</v>
      </c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ht="12.75" customHeight="1">
      <c r="A66" s="69" t="s">
        <v>169</v>
      </c>
      <c r="B66" s="44" t="s">
        <v>57</v>
      </c>
      <c r="C66" s="94" t="s">
        <v>170</v>
      </c>
      <c r="D66" s="37"/>
      <c r="E66" s="38"/>
      <c r="F66" s="39"/>
      <c r="G66" s="40"/>
      <c r="H66" s="41"/>
      <c r="I66" s="38"/>
      <c r="J66" s="39"/>
      <c r="K66" s="42"/>
      <c r="L66" s="38"/>
      <c r="M66" s="38"/>
      <c r="N66" s="39"/>
      <c r="O66" s="40"/>
      <c r="P66" s="41"/>
      <c r="Q66" s="38"/>
      <c r="R66" s="39"/>
      <c r="S66" s="42"/>
      <c r="T66" s="38"/>
      <c r="U66" s="38"/>
      <c r="V66" s="63"/>
      <c r="W66" s="40"/>
      <c r="X66" s="41">
        <v>4</v>
      </c>
      <c r="Y66" s="38">
        <v>4</v>
      </c>
      <c r="Z66" s="63">
        <v>2</v>
      </c>
      <c r="AA66" s="40" t="s">
        <v>32</v>
      </c>
      <c r="AB66" s="29">
        <f t="shared" ref="AB66:AD66" si="57">D66+H66+L66+P66+T66+X66</f>
        <v>4</v>
      </c>
      <c r="AC66" s="30">
        <f t="shared" si="57"/>
        <v>4</v>
      </c>
      <c r="AD66" s="30">
        <f t="shared" si="57"/>
        <v>2</v>
      </c>
      <c r="AE66" s="31">
        <f t="shared" si="1"/>
        <v>8</v>
      </c>
      <c r="AF66" s="126" t="s">
        <v>75</v>
      </c>
      <c r="AG66" s="127" t="s">
        <v>123</v>
      </c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ht="12.75" customHeight="1">
      <c r="A67" s="77" t="s">
        <v>171</v>
      </c>
      <c r="B67" s="44" t="s">
        <v>57</v>
      </c>
      <c r="C67" s="93" t="s">
        <v>172</v>
      </c>
      <c r="D67" s="37"/>
      <c r="E67" s="38"/>
      <c r="F67" s="39"/>
      <c r="G67" s="40"/>
      <c r="H67" s="41"/>
      <c r="I67" s="38"/>
      <c r="J67" s="39"/>
      <c r="K67" s="42"/>
      <c r="L67" s="38"/>
      <c r="M67" s="38"/>
      <c r="N67" s="39"/>
      <c r="O67" s="40"/>
      <c r="P67" s="41"/>
      <c r="Q67" s="38"/>
      <c r="R67" s="39"/>
      <c r="S67" s="42"/>
      <c r="T67" s="38"/>
      <c r="U67" s="38"/>
      <c r="V67" s="39"/>
      <c r="W67" s="40"/>
      <c r="X67" s="41">
        <v>8</v>
      </c>
      <c r="Y67" s="38">
        <v>4</v>
      </c>
      <c r="Z67" s="39">
        <v>2</v>
      </c>
      <c r="AA67" s="40" t="s">
        <v>87</v>
      </c>
      <c r="AB67" s="29">
        <f t="shared" ref="AB67:AD67" si="58">D67+H67+L67+P67+T67+X67</f>
        <v>8</v>
      </c>
      <c r="AC67" s="30">
        <f t="shared" si="58"/>
        <v>4</v>
      </c>
      <c r="AD67" s="30">
        <f t="shared" si="58"/>
        <v>2</v>
      </c>
      <c r="AE67" s="31">
        <f t="shared" si="1"/>
        <v>12</v>
      </c>
      <c r="AF67" s="126" t="s">
        <v>248</v>
      </c>
      <c r="AG67" s="127" t="s">
        <v>173</v>
      </c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ht="12.75" customHeight="1">
      <c r="A68" s="69" t="s">
        <v>174</v>
      </c>
      <c r="B68" s="44" t="s">
        <v>57</v>
      </c>
      <c r="C68" s="95" t="s">
        <v>175</v>
      </c>
      <c r="D68" s="37"/>
      <c r="E68" s="38"/>
      <c r="F68" s="39"/>
      <c r="G68" s="40"/>
      <c r="H68" s="41">
        <v>8</v>
      </c>
      <c r="I68" s="38">
        <v>4</v>
      </c>
      <c r="J68" s="39">
        <v>3</v>
      </c>
      <c r="K68" s="42" t="s">
        <v>74</v>
      </c>
      <c r="L68" s="38"/>
      <c r="M68" s="38"/>
      <c r="N68" s="39"/>
      <c r="O68" s="40"/>
      <c r="P68" s="41"/>
      <c r="Q68" s="38"/>
      <c r="R68" s="39"/>
      <c r="S68" s="42"/>
      <c r="T68" s="38"/>
      <c r="U68" s="38"/>
      <c r="V68" s="63"/>
      <c r="W68" s="40"/>
      <c r="X68" s="41"/>
      <c r="Y68" s="38"/>
      <c r="Z68" s="39"/>
      <c r="AA68" s="40"/>
      <c r="AB68" s="29">
        <f t="shared" ref="AB68:AD68" si="59">D68+H68+L68+P68+T68+X68</f>
        <v>8</v>
      </c>
      <c r="AC68" s="30">
        <f t="shared" si="59"/>
        <v>4</v>
      </c>
      <c r="AD68" s="30">
        <f t="shared" si="59"/>
        <v>3</v>
      </c>
      <c r="AE68" s="31">
        <f t="shared" si="1"/>
        <v>12</v>
      </c>
      <c r="AF68" s="126" t="s">
        <v>75</v>
      </c>
      <c r="AG68" s="127" t="s">
        <v>76</v>
      </c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ht="15.75" customHeight="1">
      <c r="A69" s="92" t="s">
        <v>176</v>
      </c>
      <c r="B69" s="44" t="s">
        <v>18</v>
      </c>
      <c r="C69" s="36" t="s">
        <v>177</v>
      </c>
      <c r="D69" s="96"/>
      <c r="E69" s="97"/>
      <c r="F69" s="98"/>
      <c r="G69" s="99"/>
      <c r="H69" s="100"/>
      <c r="I69" s="97"/>
      <c r="J69" s="98"/>
      <c r="K69" s="99"/>
      <c r="L69" s="97"/>
      <c r="M69" s="97"/>
      <c r="N69" s="98"/>
      <c r="O69" s="99"/>
      <c r="P69" s="41"/>
      <c r="Q69" s="38"/>
      <c r="R69" s="39"/>
      <c r="S69" s="40"/>
      <c r="T69" s="38">
        <v>4</v>
      </c>
      <c r="U69" s="38">
        <v>4</v>
      </c>
      <c r="V69" s="63">
        <v>2</v>
      </c>
      <c r="W69" s="40" t="s">
        <v>16</v>
      </c>
      <c r="X69" s="41"/>
      <c r="Y69" s="38"/>
      <c r="Z69" s="39"/>
      <c r="AA69" s="40"/>
      <c r="AB69" s="29">
        <f t="shared" ref="AB69:AD69" si="60">D69+H69+L69+P69+T69+X69</f>
        <v>4</v>
      </c>
      <c r="AC69" s="30">
        <f t="shared" si="60"/>
        <v>4</v>
      </c>
      <c r="AD69" s="30">
        <f t="shared" si="60"/>
        <v>2</v>
      </c>
      <c r="AE69" s="31">
        <f t="shared" si="1"/>
        <v>8</v>
      </c>
      <c r="AF69" s="32" t="s">
        <v>178</v>
      </c>
      <c r="AG69" s="32" t="s">
        <v>179</v>
      </c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1"/>
      <c r="AV69" s="1"/>
      <c r="AW69" s="1"/>
      <c r="AX69" s="1"/>
      <c r="AY69" s="1"/>
      <c r="AZ69" s="1"/>
      <c r="BA69" s="1"/>
    </row>
    <row r="70" spans="1:53" ht="15.75" customHeight="1">
      <c r="A70" s="92" t="s">
        <v>180</v>
      </c>
      <c r="B70" s="44" t="s">
        <v>18</v>
      </c>
      <c r="C70" s="36" t="s">
        <v>181</v>
      </c>
      <c r="D70" s="96"/>
      <c r="E70" s="97"/>
      <c r="F70" s="98"/>
      <c r="G70" s="99"/>
      <c r="H70" s="100"/>
      <c r="I70" s="97"/>
      <c r="J70" s="98"/>
      <c r="K70" s="99"/>
      <c r="L70" s="97"/>
      <c r="M70" s="97"/>
      <c r="N70" s="98"/>
      <c r="O70" s="99"/>
      <c r="P70" s="100"/>
      <c r="Q70" s="97"/>
      <c r="R70" s="98"/>
      <c r="S70" s="99"/>
      <c r="T70" s="38"/>
      <c r="U70" s="38"/>
      <c r="V70" s="63"/>
      <c r="W70" s="40"/>
      <c r="X70" s="41"/>
      <c r="Y70" s="38">
        <v>12</v>
      </c>
      <c r="Z70" s="39">
        <v>5</v>
      </c>
      <c r="AA70" s="40" t="s">
        <v>32</v>
      </c>
      <c r="AB70" s="29">
        <f t="shared" ref="AB70:AD70" si="61">D70+H70+L70+P70+T70+X70</f>
        <v>0</v>
      </c>
      <c r="AC70" s="30">
        <f t="shared" si="61"/>
        <v>12</v>
      </c>
      <c r="AD70" s="30">
        <f t="shared" si="61"/>
        <v>5</v>
      </c>
      <c r="AE70" s="31">
        <f t="shared" si="1"/>
        <v>12</v>
      </c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1"/>
      <c r="AV70" s="1"/>
      <c r="AW70" s="1"/>
      <c r="AX70" s="1"/>
      <c r="AY70" s="1"/>
      <c r="AZ70" s="1"/>
      <c r="BA70" s="1"/>
    </row>
    <row r="71" spans="1:53" ht="15.75" customHeight="1">
      <c r="A71" s="34"/>
      <c r="B71" s="44" t="s">
        <v>57</v>
      </c>
      <c r="C71" s="62" t="s">
        <v>182</v>
      </c>
      <c r="D71" s="37"/>
      <c r="E71" s="38"/>
      <c r="F71" s="39"/>
      <c r="G71" s="40"/>
      <c r="H71" s="41"/>
      <c r="I71" s="38"/>
      <c r="J71" s="39"/>
      <c r="K71" s="42"/>
      <c r="L71" s="38">
        <v>4</v>
      </c>
      <c r="M71" s="38">
        <v>4</v>
      </c>
      <c r="N71" s="39">
        <v>3</v>
      </c>
      <c r="O71" s="40" t="s">
        <v>16</v>
      </c>
      <c r="P71" s="41"/>
      <c r="Q71" s="38"/>
      <c r="R71" s="39"/>
      <c r="S71" s="42"/>
      <c r="T71" s="38"/>
      <c r="U71" s="38"/>
      <c r="V71" s="63"/>
      <c r="W71" s="40"/>
      <c r="X71" s="41"/>
      <c r="Y71" s="38"/>
      <c r="Z71" s="39"/>
      <c r="AA71" s="40"/>
      <c r="AB71" s="29">
        <f t="shared" ref="AB71:AD71" si="62">D71+H71+L71+P71+T71+X71</f>
        <v>4</v>
      </c>
      <c r="AC71" s="30">
        <f t="shared" si="62"/>
        <v>4</v>
      </c>
      <c r="AD71" s="30">
        <f t="shared" si="62"/>
        <v>3</v>
      </c>
      <c r="AE71" s="31">
        <f t="shared" si="1"/>
        <v>8</v>
      </c>
      <c r="AF71" s="4"/>
      <c r="AG71" s="3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1"/>
      <c r="AV71" s="1"/>
      <c r="AW71" s="1"/>
      <c r="AX71" s="1"/>
      <c r="AY71" s="1"/>
      <c r="AZ71" s="1"/>
      <c r="BA71" s="1"/>
    </row>
    <row r="72" spans="1:53" ht="15.75" customHeight="1">
      <c r="A72" s="34"/>
      <c r="B72" s="44" t="s">
        <v>57</v>
      </c>
      <c r="C72" s="62" t="s">
        <v>183</v>
      </c>
      <c r="D72" s="37"/>
      <c r="E72" s="38"/>
      <c r="F72" s="39"/>
      <c r="G72" s="40"/>
      <c r="H72" s="41"/>
      <c r="I72" s="38"/>
      <c r="J72" s="39"/>
      <c r="K72" s="42"/>
      <c r="L72" s="38"/>
      <c r="M72" s="38"/>
      <c r="N72" s="39"/>
      <c r="O72" s="40"/>
      <c r="P72" s="41">
        <v>4</v>
      </c>
      <c r="Q72" s="38">
        <v>4</v>
      </c>
      <c r="R72" s="39">
        <v>3</v>
      </c>
      <c r="S72" s="42" t="s">
        <v>16</v>
      </c>
      <c r="T72" s="38"/>
      <c r="U72" s="38"/>
      <c r="V72" s="63"/>
      <c r="W72" s="40"/>
      <c r="X72" s="41"/>
      <c r="Y72" s="38"/>
      <c r="Z72" s="39"/>
      <c r="AA72" s="40"/>
      <c r="AB72" s="29">
        <f t="shared" ref="AB72:AD72" si="63">D72+H72+L72+P72+T72+X72</f>
        <v>4</v>
      </c>
      <c r="AC72" s="30">
        <f t="shared" si="63"/>
        <v>4</v>
      </c>
      <c r="AD72" s="30">
        <f t="shared" si="63"/>
        <v>3</v>
      </c>
      <c r="AE72" s="31">
        <f t="shared" si="1"/>
        <v>8</v>
      </c>
      <c r="AF72" s="4"/>
      <c r="AG72" s="3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1"/>
      <c r="AV72" s="1"/>
      <c r="AW72" s="1"/>
      <c r="AX72" s="1"/>
      <c r="AY72" s="1"/>
      <c r="AZ72" s="1"/>
      <c r="BA72" s="1"/>
    </row>
    <row r="73" spans="1:53" ht="15.75" customHeight="1">
      <c r="A73" s="34"/>
      <c r="B73" s="44" t="s">
        <v>57</v>
      </c>
      <c r="C73" s="62" t="s">
        <v>184</v>
      </c>
      <c r="D73" s="37"/>
      <c r="E73" s="38"/>
      <c r="F73" s="39"/>
      <c r="G73" s="40"/>
      <c r="H73" s="41"/>
      <c r="I73" s="38"/>
      <c r="J73" s="39"/>
      <c r="K73" s="42"/>
      <c r="L73" s="38"/>
      <c r="M73" s="38"/>
      <c r="N73" s="39"/>
      <c r="O73" s="40"/>
      <c r="P73" s="41"/>
      <c r="Q73" s="38"/>
      <c r="R73" s="39"/>
      <c r="S73" s="42"/>
      <c r="T73" s="38">
        <v>4</v>
      </c>
      <c r="U73" s="38">
        <v>4</v>
      </c>
      <c r="V73" s="39">
        <v>3</v>
      </c>
      <c r="W73" s="40" t="s">
        <v>16</v>
      </c>
      <c r="X73" s="41"/>
      <c r="Y73" s="38"/>
      <c r="Z73" s="39"/>
      <c r="AA73" s="40"/>
      <c r="AB73" s="29">
        <f t="shared" ref="AB73:AD73" si="64">D73+H73+L73+P73+T73+X73</f>
        <v>4</v>
      </c>
      <c r="AC73" s="30">
        <f t="shared" si="64"/>
        <v>4</v>
      </c>
      <c r="AD73" s="30">
        <f t="shared" si="64"/>
        <v>3</v>
      </c>
      <c r="AE73" s="31">
        <f t="shared" si="1"/>
        <v>8</v>
      </c>
      <c r="AF73" s="4"/>
      <c r="AG73" s="3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1"/>
      <c r="AV73" s="1"/>
      <c r="AW73" s="1"/>
      <c r="AX73" s="1"/>
      <c r="AY73" s="1"/>
      <c r="AZ73" s="1"/>
      <c r="BA73" s="1"/>
    </row>
    <row r="74" spans="1:53" ht="15.75" customHeight="1">
      <c r="A74" s="101"/>
      <c r="B74" s="102"/>
      <c r="C74" s="103" t="s">
        <v>185</v>
      </c>
      <c r="D74" s="104">
        <f t="shared" ref="D74:F74" si="65">SUM(D11:D73)</f>
        <v>58</v>
      </c>
      <c r="E74" s="105">
        <f t="shared" si="65"/>
        <v>56</v>
      </c>
      <c r="F74" s="105">
        <f t="shared" si="65"/>
        <v>26</v>
      </c>
      <c r="G74" s="106" t="s">
        <v>186</v>
      </c>
      <c r="H74" s="107">
        <f t="shared" ref="H74:J74" si="66">SUM(H11:H73)</f>
        <v>52</v>
      </c>
      <c r="I74" s="105">
        <f t="shared" si="66"/>
        <v>68</v>
      </c>
      <c r="J74" s="105">
        <f t="shared" si="66"/>
        <v>28</v>
      </c>
      <c r="K74" s="106" t="s">
        <v>186</v>
      </c>
      <c r="L74" s="105">
        <f t="shared" ref="L74:N74" si="67">SUM(L11:L73)</f>
        <v>44</v>
      </c>
      <c r="M74" s="105">
        <f t="shared" si="67"/>
        <v>76</v>
      </c>
      <c r="N74" s="105">
        <f t="shared" si="67"/>
        <v>29</v>
      </c>
      <c r="O74" s="106" t="s">
        <v>186</v>
      </c>
      <c r="P74" s="105">
        <f t="shared" ref="P74:R74" si="68">SUM(P11:P73)</f>
        <v>46</v>
      </c>
      <c r="Q74" s="105">
        <f t="shared" si="68"/>
        <v>90</v>
      </c>
      <c r="R74" s="105">
        <f t="shared" si="68"/>
        <v>28</v>
      </c>
      <c r="S74" s="106" t="s">
        <v>186</v>
      </c>
      <c r="T74" s="105">
        <f t="shared" ref="T74:V74" si="69">SUM(T11:T73)</f>
        <v>52</v>
      </c>
      <c r="U74" s="105">
        <f t="shared" si="69"/>
        <v>68</v>
      </c>
      <c r="V74" s="105">
        <f t="shared" si="69"/>
        <v>32</v>
      </c>
      <c r="W74" s="106" t="s">
        <v>186</v>
      </c>
      <c r="X74" s="105">
        <f t="shared" ref="X74:Z74" si="70">SUM(X11:X73)</f>
        <v>42</v>
      </c>
      <c r="Y74" s="105">
        <f t="shared" si="70"/>
        <v>56</v>
      </c>
      <c r="Z74" s="105">
        <f t="shared" si="70"/>
        <v>25</v>
      </c>
      <c r="AA74" s="106" t="s">
        <v>186</v>
      </c>
      <c r="AB74" s="105">
        <f t="shared" ref="AB74:AE74" si="71">SUM(AB10:AB73)</f>
        <v>298</v>
      </c>
      <c r="AC74" s="105">
        <f t="shared" si="71"/>
        <v>418</v>
      </c>
      <c r="AD74" s="105">
        <f t="shared" si="71"/>
        <v>170</v>
      </c>
      <c r="AE74" s="108">
        <f t="shared" si="71"/>
        <v>716</v>
      </c>
      <c r="AF74" s="109"/>
      <c r="AG74" s="110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</row>
    <row r="75" spans="1:53" ht="15.75" customHeight="1">
      <c r="A75" s="111"/>
      <c r="B75" s="112"/>
      <c r="C75" s="113" t="s">
        <v>187</v>
      </c>
      <c r="D75" s="308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09"/>
      <c r="S75" s="309"/>
      <c r="T75" s="308"/>
      <c r="U75" s="309"/>
      <c r="V75" s="309"/>
      <c r="W75" s="309"/>
      <c r="X75" s="309"/>
      <c r="Y75" s="309"/>
      <c r="Z75" s="309"/>
      <c r="AA75" s="309"/>
      <c r="AB75" s="310"/>
      <c r="AC75" s="311"/>
      <c r="AD75" s="311"/>
      <c r="AE75" s="312"/>
      <c r="AF75" s="109"/>
      <c r="AG75" s="110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</row>
    <row r="76" spans="1:53" ht="15.75" customHeight="1">
      <c r="A76" s="114" t="s">
        <v>188</v>
      </c>
      <c r="B76" s="44" t="s">
        <v>189</v>
      </c>
      <c r="C76" s="36" t="s">
        <v>190</v>
      </c>
      <c r="D76" s="115"/>
      <c r="E76" s="116" t="s">
        <v>191</v>
      </c>
      <c r="F76" s="117"/>
      <c r="G76" s="118" t="s">
        <v>191</v>
      </c>
      <c r="H76" s="119" t="s">
        <v>186</v>
      </c>
      <c r="I76" s="117"/>
      <c r="J76" s="117"/>
      <c r="K76" s="118" t="s">
        <v>191</v>
      </c>
      <c r="L76" s="115"/>
      <c r="M76" s="116" t="s">
        <v>191</v>
      </c>
      <c r="N76" s="120" t="s">
        <v>186</v>
      </c>
      <c r="O76" s="121"/>
      <c r="P76" s="115"/>
      <c r="Q76" s="116" t="s">
        <v>191</v>
      </c>
      <c r="R76" s="117"/>
      <c r="S76" s="118" t="s">
        <v>191</v>
      </c>
      <c r="T76" s="119" t="s">
        <v>186</v>
      </c>
      <c r="U76" s="117"/>
      <c r="V76" s="117"/>
      <c r="W76" s="118" t="s">
        <v>191</v>
      </c>
      <c r="X76" s="115"/>
      <c r="Y76" s="116" t="s">
        <v>191</v>
      </c>
      <c r="Z76" s="120" t="s">
        <v>186</v>
      </c>
      <c r="AA76" s="121" t="s">
        <v>192</v>
      </c>
      <c r="AB76" s="122"/>
      <c r="AC76" s="123"/>
      <c r="AD76" s="124"/>
      <c r="AE76" s="125"/>
      <c r="AF76" s="126"/>
      <c r="AG76" s="127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3" ht="15.75" customHeight="1">
      <c r="A77" s="89" t="s">
        <v>421</v>
      </c>
      <c r="B77" s="128" t="s">
        <v>189</v>
      </c>
      <c r="C77" s="2" t="s">
        <v>425</v>
      </c>
      <c r="D77" s="129"/>
      <c r="E77" s="130"/>
      <c r="F77" s="131"/>
      <c r="G77" s="132"/>
      <c r="H77" s="133"/>
      <c r="I77" s="131"/>
      <c r="J77" s="131"/>
      <c r="K77" s="132"/>
      <c r="L77" s="129"/>
      <c r="M77" s="130"/>
      <c r="N77" s="134"/>
      <c r="O77" s="135"/>
      <c r="P77" s="129"/>
      <c r="Q77" s="130"/>
      <c r="R77" s="131"/>
      <c r="S77" s="132"/>
      <c r="T77" s="133"/>
      <c r="U77" s="131"/>
      <c r="V77" s="131"/>
      <c r="W77" s="132"/>
      <c r="X77" s="129"/>
      <c r="Y77" s="130"/>
      <c r="Z77" s="134" t="s">
        <v>186</v>
      </c>
      <c r="AA77" s="135" t="s">
        <v>426</v>
      </c>
      <c r="AB77" s="136"/>
      <c r="AC77" s="137"/>
      <c r="AD77" s="138"/>
      <c r="AE77" s="139" t="s">
        <v>191</v>
      </c>
      <c r="AF77" s="126"/>
      <c r="AG77" s="127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</row>
    <row r="78" spans="1:53" ht="15.75" customHeight="1">
      <c r="A78" s="140"/>
      <c r="B78" s="141"/>
      <c r="C78" s="142" t="s">
        <v>193</v>
      </c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4"/>
      <c r="AC78" s="145"/>
      <c r="AD78" s="146"/>
      <c r="AE78" s="147"/>
      <c r="AF78" s="109"/>
      <c r="AG78" s="110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</row>
    <row r="79" spans="1:53" ht="15.75" customHeight="1">
      <c r="A79" s="148"/>
      <c r="B79" s="149"/>
      <c r="C79" s="150" t="s">
        <v>194</v>
      </c>
      <c r="D79" s="151"/>
      <c r="E79" s="152"/>
      <c r="F79" s="153"/>
      <c r="G79" s="154"/>
      <c r="H79" s="152"/>
      <c r="I79" s="152"/>
      <c r="J79" s="153"/>
      <c r="K79" s="154"/>
      <c r="L79" s="152"/>
      <c r="M79" s="152"/>
      <c r="N79" s="155"/>
      <c r="O79" s="154"/>
      <c r="P79" s="152"/>
      <c r="Q79" s="152"/>
      <c r="R79" s="153"/>
      <c r="S79" s="154"/>
      <c r="T79" s="152"/>
      <c r="U79" s="152"/>
      <c r="V79" s="153"/>
      <c r="W79" s="154"/>
      <c r="X79" s="152"/>
      <c r="Y79" s="152"/>
      <c r="Z79" s="153"/>
      <c r="AA79" s="154"/>
      <c r="AB79" s="156">
        <f t="shared" ref="AB79:AC79" si="72">D79+H79+L79+P79+T79+X79</f>
        <v>0</v>
      </c>
      <c r="AC79" s="157">
        <f t="shared" si="72"/>
        <v>0</v>
      </c>
      <c r="AD79" s="158"/>
      <c r="AE79" s="159"/>
      <c r="AF79" s="109"/>
      <c r="AG79" s="110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</row>
    <row r="80" spans="1:53" ht="15.75" customHeight="1">
      <c r="A80" s="160"/>
      <c r="B80" s="161"/>
      <c r="C80" s="313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5"/>
      <c r="AF80" s="126"/>
      <c r="AG80" s="127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</row>
    <row r="81" spans="1:53" ht="15.75" customHeight="1">
      <c r="A81" s="162" t="s">
        <v>195</v>
      </c>
      <c r="B81" s="163" t="s">
        <v>18</v>
      </c>
      <c r="C81" s="164" t="s">
        <v>196</v>
      </c>
      <c r="D81" s="165"/>
      <c r="E81" s="166"/>
      <c r="F81" s="63"/>
      <c r="G81" s="40"/>
      <c r="H81" s="165"/>
      <c r="I81" s="166">
        <v>160</v>
      </c>
      <c r="J81" s="63">
        <v>4</v>
      </c>
      <c r="K81" s="40" t="s">
        <v>197</v>
      </c>
      <c r="L81" s="165"/>
      <c r="M81" s="166"/>
      <c r="N81" s="63"/>
      <c r="O81" s="40"/>
      <c r="P81" s="165"/>
      <c r="Q81" s="166"/>
      <c r="R81" s="63"/>
      <c r="S81" s="40"/>
      <c r="T81" s="165"/>
      <c r="U81" s="166"/>
      <c r="V81" s="63"/>
      <c r="W81" s="40"/>
      <c r="X81" s="167"/>
      <c r="Y81" s="166"/>
      <c r="Z81" s="63"/>
      <c r="AA81" s="168"/>
      <c r="AB81" s="30">
        <f t="shared" ref="AB81:AD81" si="73">D81+H81+L81+P81+T81+X81</f>
        <v>0</v>
      </c>
      <c r="AC81" s="30">
        <f t="shared" si="73"/>
        <v>160</v>
      </c>
      <c r="AD81" s="30">
        <f t="shared" si="73"/>
        <v>4</v>
      </c>
      <c r="AE81" s="169">
        <f t="shared" ref="AE81:AE84" si="74">I81+Q81+Y81</f>
        <v>160</v>
      </c>
      <c r="AF81" s="126" t="s">
        <v>75</v>
      </c>
      <c r="AG81" s="127" t="s">
        <v>76</v>
      </c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</row>
    <row r="82" spans="1:53" ht="15.75" customHeight="1">
      <c r="A82" s="170" t="s">
        <v>198</v>
      </c>
      <c r="B82" s="171" t="s">
        <v>18</v>
      </c>
      <c r="C82" s="172" t="s">
        <v>199</v>
      </c>
      <c r="D82" s="165"/>
      <c r="E82" s="166"/>
      <c r="F82" s="63"/>
      <c r="G82" s="40"/>
      <c r="H82" s="165"/>
      <c r="I82" s="166"/>
      <c r="J82" s="63"/>
      <c r="K82" s="40"/>
      <c r="L82" s="165"/>
      <c r="M82" s="166"/>
      <c r="N82" s="63"/>
      <c r="O82" s="40"/>
      <c r="P82" s="165"/>
      <c r="Q82" s="166">
        <v>160</v>
      </c>
      <c r="R82" s="63">
        <v>4</v>
      </c>
      <c r="S82" s="40" t="s">
        <v>197</v>
      </c>
      <c r="T82" s="165"/>
      <c r="U82" s="166"/>
      <c r="V82" s="63"/>
      <c r="W82" s="40"/>
      <c r="X82" s="167"/>
      <c r="Y82" s="166"/>
      <c r="Z82" s="63"/>
      <c r="AA82" s="168"/>
      <c r="AB82" s="30">
        <f t="shared" ref="AB82:AD82" si="75">D82+H82+L82+P82+T82+X82</f>
        <v>0</v>
      </c>
      <c r="AC82" s="30">
        <f t="shared" si="75"/>
        <v>160</v>
      </c>
      <c r="AD82" s="30">
        <f t="shared" si="75"/>
        <v>4</v>
      </c>
      <c r="AE82" s="169">
        <f t="shared" si="74"/>
        <v>160</v>
      </c>
      <c r="AF82" s="126" t="s">
        <v>75</v>
      </c>
      <c r="AG82" s="127" t="s">
        <v>76</v>
      </c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ht="15.75" customHeight="1">
      <c r="A83" s="173" t="s">
        <v>200</v>
      </c>
      <c r="B83" s="171" t="s">
        <v>18</v>
      </c>
      <c r="C83" s="172" t="s">
        <v>201</v>
      </c>
      <c r="D83" s="129"/>
      <c r="E83" s="131"/>
      <c r="F83" s="174"/>
      <c r="G83" s="175"/>
      <c r="H83" s="129"/>
      <c r="I83" s="131"/>
      <c r="J83" s="174"/>
      <c r="K83" s="175"/>
      <c r="L83" s="129"/>
      <c r="M83" s="131"/>
      <c r="N83" s="174"/>
      <c r="O83" s="175"/>
      <c r="P83" s="129"/>
      <c r="Q83" s="131"/>
      <c r="R83" s="174"/>
      <c r="S83" s="175"/>
      <c r="T83" s="129"/>
      <c r="U83" s="131"/>
      <c r="V83" s="174"/>
      <c r="W83" s="175"/>
      <c r="X83" s="176"/>
      <c r="Y83" s="177">
        <v>80</v>
      </c>
      <c r="Z83" s="178">
        <v>2</v>
      </c>
      <c r="AA83" s="179" t="s">
        <v>197</v>
      </c>
      <c r="AB83" s="137">
        <f t="shared" ref="AB83:AD83" si="76">D83+H83+L83+P83+T83+X83</f>
        <v>0</v>
      </c>
      <c r="AC83" s="137">
        <f t="shared" si="76"/>
        <v>80</v>
      </c>
      <c r="AD83" s="137">
        <f t="shared" si="76"/>
        <v>2</v>
      </c>
      <c r="AE83" s="180">
        <f t="shared" si="74"/>
        <v>80</v>
      </c>
      <c r="AF83" s="126" t="s">
        <v>75</v>
      </c>
      <c r="AG83" s="127" t="s">
        <v>76</v>
      </c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3" ht="15.75" customHeight="1">
      <c r="A84" s="316" t="s">
        <v>202</v>
      </c>
      <c r="B84" s="317"/>
      <c r="C84" s="318"/>
      <c r="D84" s="181">
        <f t="shared" ref="D84:AA84" si="77">SUM(D81:D83)</f>
        <v>0</v>
      </c>
      <c r="E84" s="182">
        <f t="shared" si="77"/>
        <v>0</v>
      </c>
      <c r="F84" s="182">
        <f t="shared" si="77"/>
        <v>0</v>
      </c>
      <c r="G84" s="183">
        <f t="shared" si="77"/>
        <v>0</v>
      </c>
      <c r="H84" s="184">
        <f t="shared" si="77"/>
        <v>0</v>
      </c>
      <c r="I84" s="182">
        <f t="shared" si="77"/>
        <v>160</v>
      </c>
      <c r="J84" s="182">
        <f t="shared" si="77"/>
        <v>4</v>
      </c>
      <c r="K84" s="183">
        <f t="shared" si="77"/>
        <v>0</v>
      </c>
      <c r="L84" s="184">
        <f t="shared" si="77"/>
        <v>0</v>
      </c>
      <c r="M84" s="182">
        <f t="shared" si="77"/>
        <v>0</v>
      </c>
      <c r="N84" s="182">
        <f t="shared" si="77"/>
        <v>0</v>
      </c>
      <c r="O84" s="183">
        <f t="shared" si="77"/>
        <v>0</v>
      </c>
      <c r="P84" s="184">
        <f t="shared" si="77"/>
        <v>0</v>
      </c>
      <c r="Q84" s="182">
        <f t="shared" si="77"/>
        <v>160</v>
      </c>
      <c r="R84" s="182">
        <f t="shared" si="77"/>
        <v>4</v>
      </c>
      <c r="S84" s="183">
        <f t="shared" si="77"/>
        <v>0</v>
      </c>
      <c r="T84" s="184">
        <f t="shared" si="77"/>
        <v>0</v>
      </c>
      <c r="U84" s="182">
        <f t="shared" si="77"/>
        <v>0</v>
      </c>
      <c r="V84" s="182">
        <f t="shared" si="77"/>
        <v>0</v>
      </c>
      <c r="W84" s="183">
        <f t="shared" si="77"/>
        <v>0</v>
      </c>
      <c r="X84" s="184">
        <f t="shared" si="77"/>
        <v>0</v>
      </c>
      <c r="Y84" s="182">
        <f t="shared" si="77"/>
        <v>80</v>
      </c>
      <c r="Z84" s="182">
        <f t="shared" si="77"/>
        <v>2</v>
      </c>
      <c r="AA84" s="185">
        <f t="shared" si="77"/>
        <v>0</v>
      </c>
      <c r="AB84" s="186">
        <f t="shared" ref="AB84:AD84" si="78">D84+H84+L84+P84+T84+X84</f>
        <v>0</v>
      </c>
      <c r="AC84" s="186">
        <f t="shared" si="78"/>
        <v>400</v>
      </c>
      <c r="AD84" s="186">
        <f t="shared" si="78"/>
        <v>10</v>
      </c>
      <c r="AE84" s="187">
        <f t="shared" si="74"/>
        <v>400</v>
      </c>
      <c r="AF84" s="188"/>
      <c r="AG84" s="189"/>
      <c r="AH84" s="188"/>
      <c r="AI84" s="188"/>
      <c r="AJ84" s="188"/>
      <c r="AK84" s="188"/>
      <c r="AL84" s="188"/>
      <c r="AM84" s="188"/>
      <c r="AN84" s="188"/>
      <c r="AO84" s="188"/>
      <c r="AP84" s="188"/>
      <c r="AQ84" s="188"/>
      <c r="AR84" s="188"/>
      <c r="AS84" s="188"/>
      <c r="AT84" s="188"/>
      <c r="AU84" s="188"/>
      <c r="AV84" s="188"/>
      <c r="AW84" s="188"/>
      <c r="AX84" s="188"/>
      <c r="AY84" s="188"/>
      <c r="AZ84" s="188"/>
      <c r="BA84" s="188"/>
    </row>
    <row r="85" spans="1:53" ht="16.5" customHeight="1">
      <c r="A85" s="190"/>
      <c r="B85" s="191"/>
      <c r="C85" s="192" t="s">
        <v>203</v>
      </c>
      <c r="D85" s="193">
        <f t="shared" ref="D85:F85" si="79">D79+D84+D74</f>
        <v>58</v>
      </c>
      <c r="E85" s="193">
        <f t="shared" si="79"/>
        <v>56</v>
      </c>
      <c r="F85" s="193">
        <f t="shared" si="79"/>
        <v>26</v>
      </c>
      <c r="G85" s="194" t="s">
        <v>186</v>
      </c>
      <c r="H85" s="193">
        <f t="shared" ref="H85:J85" si="80">H79+H84+H74</f>
        <v>52</v>
      </c>
      <c r="I85" s="193">
        <f t="shared" si="80"/>
        <v>228</v>
      </c>
      <c r="J85" s="193">
        <f t="shared" si="80"/>
        <v>32</v>
      </c>
      <c r="K85" s="194" t="s">
        <v>186</v>
      </c>
      <c r="L85" s="193">
        <f t="shared" ref="L85:N85" si="81">L79+L84+L74</f>
        <v>44</v>
      </c>
      <c r="M85" s="193">
        <f t="shared" si="81"/>
        <v>76</v>
      </c>
      <c r="N85" s="193">
        <f t="shared" si="81"/>
        <v>29</v>
      </c>
      <c r="O85" s="194" t="s">
        <v>186</v>
      </c>
      <c r="P85" s="193">
        <f t="shared" ref="P85:R85" si="82">P79+P84+P74</f>
        <v>46</v>
      </c>
      <c r="Q85" s="193">
        <f t="shared" si="82"/>
        <v>250</v>
      </c>
      <c r="R85" s="193">
        <f t="shared" si="82"/>
        <v>32</v>
      </c>
      <c r="S85" s="194" t="s">
        <v>186</v>
      </c>
      <c r="T85" s="193">
        <f t="shared" ref="T85:V85" si="83">T79+T84+T74</f>
        <v>52</v>
      </c>
      <c r="U85" s="193">
        <f t="shared" si="83"/>
        <v>68</v>
      </c>
      <c r="V85" s="193">
        <f t="shared" si="83"/>
        <v>32</v>
      </c>
      <c r="W85" s="194" t="s">
        <v>186</v>
      </c>
      <c r="X85" s="193">
        <f t="shared" ref="X85:Z85" si="84">X79+X84+X74</f>
        <v>42</v>
      </c>
      <c r="Y85" s="193">
        <f t="shared" si="84"/>
        <v>136</v>
      </c>
      <c r="Z85" s="195">
        <f t="shared" si="84"/>
        <v>27</v>
      </c>
      <c r="AA85" s="196" t="s">
        <v>186</v>
      </c>
      <c r="AB85" s="193">
        <f t="shared" ref="AB85:AC85" si="85">AB84+AB79</f>
        <v>0</v>
      </c>
      <c r="AC85" s="193">
        <f t="shared" si="85"/>
        <v>400</v>
      </c>
      <c r="AD85" s="193">
        <f>AD74+AD84</f>
        <v>180</v>
      </c>
      <c r="AE85" s="197">
        <f>AE74</f>
        <v>716</v>
      </c>
      <c r="AF85" s="21"/>
      <c r="AG85" s="21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</row>
    <row r="86" spans="1:53" ht="15.75" customHeight="1">
      <c r="A86" s="305" t="s">
        <v>204</v>
      </c>
      <c r="B86" s="306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7"/>
      <c r="T86" s="198"/>
      <c r="U86" s="198"/>
      <c r="V86" s="198"/>
      <c r="W86" s="198"/>
      <c r="X86" s="198"/>
      <c r="Y86" s="198"/>
      <c r="Z86" s="198"/>
      <c r="AA86" s="198"/>
      <c r="AB86" s="199"/>
      <c r="AC86" s="199"/>
      <c r="AD86" s="199"/>
      <c r="AE86" s="200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</row>
    <row r="87" spans="1:53" ht="15.75" customHeight="1">
      <c r="A87" s="201"/>
      <c r="B87" s="202"/>
      <c r="C87" s="203" t="s">
        <v>205</v>
      </c>
      <c r="D87" s="204"/>
      <c r="E87" s="204"/>
      <c r="F87" s="41"/>
      <c r="G87" s="205" t="str">
        <f>IF(COUNTIF(G30:G83,"A")=0,"",COUNTIF(G30:G83,"A"))</f>
        <v/>
      </c>
      <c r="H87" s="204"/>
      <c r="I87" s="204"/>
      <c r="J87" s="41"/>
      <c r="K87" s="205">
        <f>IF(COUNTIF(K30:K83,"A")=0,"",COUNTIF(K30:K83,"A"))</f>
        <v>1</v>
      </c>
      <c r="L87" s="204"/>
      <c r="M87" s="204"/>
      <c r="N87" s="41"/>
      <c r="O87" s="205" t="str">
        <f>IF(COUNTIF(O30:O83,"A")=0,"",COUNTIF(O30:O83,"A"))</f>
        <v/>
      </c>
      <c r="P87" s="204"/>
      <c r="Q87" s="204"/>
      <c r="R87" s="41"/>
      <c r="S87" s="205">
        <f>IF(COUNTIF(S30:S83,"A")=0,"",COUNTIF(S30:S83,"A"))</f>
        <v>1</v>
      </c>
      <c r="T87" s="204"/>
      <c r="U87" s="204"/>
      <c r="V87" s="41"/>
      <c r="W87" s="205" t="str">
        <f>IF(COUNTIF(W30:W83,"A")=0,"",COUNTIF(W30:W83,"A"))</f>
        <v/>
      </c>
      <c r="X87" s="204"/>
      <c r="Y87" s="204"/>
      <c r="Z87" s="41"/>
      <c r="AA87" s="205">
        <f>IF(COUNTIF(AA30:AA83,"A")=0,"",COUNTIF(AA30:AA83,"A"))</f>
        <v>1</v>
      </c>
      <c r="AB87" s="204"/>
      <c r="AC87" s="204"/>
      <c r="AD87" s="41"/>
      <c r="AE87" s="206">
        <f t="shared" ref="AE87:AE99" si="86">IF(SUM(G87:AA87)=0,"",SUM(G87:AA87))</f>
        <v>3</v>
      </c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ht="15.75" customHeight="1">
      <c r="A88" s="201"/>
      <c r="B88" s="202"/>
      <c r="C88" s="203" t="s">
        <v>206</v>
      </c>
      <c r="D88" s="204"/>
      <c r="E88" s="204"/>
      <c r="F88" s="41"/>
      <c r="G88" s="205">
        <f>IF(COUNTIF(G30:G83,"B")=0,"",COUNTIF(G30:G83,"B"))</f>
        <v>1</v>
      </c>
      <c r="H88" s="204"/>
      <c r="I88" s="204"/>
      <c r="J88" s="41"/>
      <c r="K88" s="205" t="str">
        <f>IF(COUNTIF(K30:K83,"B")=0,"",COUNTIF(K30:K83,"B"))</f>
        <v/>
      </c>
      <c r="L88" s="204"/>
      <c r="M88" s="204"/>
      <c r="N88" s="41"/>
      <c r="O88" s="205" t="str">
        <f>IF(COUNTIF(O30:O83,"B")=0,"",COUNTIF(O30:O83,"B"))</f>
        <v/>
      </c>
      <c r="P88" s="204"/>
      <c r="Q88" s="204"/>
      <c r="R88" s="41"/>
      <c r="S88" s="205">
        <f>IF(COUNTIF(S30:S83,"B")=0,"",COUNTIF(S30:S83,"B"))</f>
        <v>1</v>
      </c>
      <c r="T88" s="204"/>
      <c r="U88" s="204"/>
      <c r="V88" s="41"/>
      <c r="W88" s="205">
        <f>IF(COUNTIF(W30:W83,"B")=0,"",COUNTIF(W30:W83,"B"))</f>
        <v>2</v>
      </c>
      <c r="X88" s="204"/>
      <c r="Y88" s="204"/>
      <c r="Z88" s="41"/>
      <c r="AA88" s="205">
        <f>IF(COUNTIF(AA30:AA83,"B")=0,"",COUNTIF(AA30:AA83,"B"))</f>
        <v>3</v>
      </c>
      <c r="AB88" s="204"/>
      <c r="AC88" s="204"/>
      <c r="AD88" s="41"/>
      <c r="AE88" s="206">
        <f t="shared" si="86"/>
        <v>7</v>
      </c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3" ht="15.75" customHeight="1">
      <c r="A89" s="201"/>
      <c r="B89" s="202"/>
      <c r="C89" s="203" t="s">
        <v>207</v>
      </c>
      <c r="D89" s="199"/>
      <c r="E89" s="204"/>
      <c r="F89" s="41"/>
      <c r="G89" s="205" t="str">
        <f>IF(COUNTIF(G30:G83,"ÉÉ")=0,"",COUNTIF(G30:G83,"ÉÉ"))</f>
        <v/>
      </c>
      <c r="H89" s="204"/>
      <c r="I89" s="204"/>
      <c r="J89" s="41"/>
      <c r="K89" s="205" t="str">
        <f>IF(COUNTIF(K30:K83,"ÉÉ")=0,"",COUNTIF(K30:K83,"ÉÉ"))</f>
        <v/>
      </c>
      <c r="L89" s="204"/>
      <c r="M89" s="204"/>
      <c r="N89" s="41"/>
      <c r="O89" s="205">
        <f>IF(COUNTIF(O30:O83,"ÉÉ")=0,"",COUNTIF(O30:O83,"ÉÉ"))</f>
        <v>1</v>
      </c>
      <c r="P89" s="204"/>
      <c r="Q89" s="204"/>
      <c r="R89" s="41"/>
      <c r="S89" s="205">
        <f>IF(COUNTIF(S30:S83,"ÉÉ")=0,"",COUNTIF(S30:S83,"ÉÉ"))</f>
        <v>1</v>
      </c>
      <c r="T89" s="204"/>
      <c r="U89" s="204"/>
      <c r="V89" s="41"/>
      <c r="W89" s="205">
        <f>IF(COUNTIF(W30:W83,"ÉÉ")=0,"",COUNTIF(W30:W83,"ÉÉ"))</f>
        <v>2</v>
      </c>
      <c r="X89" s="204"/>
      <c r="Y89" s="204"/>
      <c r="Z89" s="41"/>
      <c r="AA89" s="205" t="str">
        <f>IF(COUNTIF(AA30:AA83,"ÉÉ")=0,"",COUNTIF(AA30:AA83,"ÉÉ"))</f>
        <v/>
      </c>
      <c r="AB89" s="204"/>
      <c r="AC89" s="204"/>
      <c r="AD89" s="41"/>
      <c r="AE89" s="206">
        <f t="shared" si="86"/>
        <v>4</v>
      </c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3" ht="15.75" customHeight="1">
      <c r="A90" s="201"/>
      <c r="B90" s="202"/>
      <c r="C90" s="203" t="s">
        <v>208</v>
      </c>
      <c r="D90" s="199"/>
      <c r="E90" s="199"/>
      <c r="F90" s="207"/>
      <c r="G90" s="205" t="str">
        <f>IF(COUNTIF(G30:G83,"ÉÉ(Z)")=0,"",COUNTIF(G30:G83,"ÉÉ(Z)"))</f>
        <v/>
      </c>
      <c r="H90" s="199"/>
      <c r="I90" s="199"/>
      <c r="J90" s="207"/>
      <c r="K90" s="205" t="str">
        <f>IF(COUNTIF(K30:K83,"ÉÉ(Z)")=0,"",COUNTIF(K30:K83,"ÉÉ(Z)"))</f>
        <v/>
      </c>
      <c r="L90" s="199"/>
      <c r="M90" s="199"/>
      <c r="N90" s="207"/>
      <c r="O90" s="205" t="str">
        <f>IF(COUNTIF(O30:O83,"ÉÉ(Z)")=0,"",COUNTIF(O30:O83,"ÉÉ(Z)"))</f>
        <v/>
      </c>
      <c r="P90" s="199"/>
      <c r="Q90" s="199"/>
      <c r="R90" s="207"/>
      <c r="S90" s="205" t="str">
        <f>IF(COUNTIF(S30:S83,"ÉÉ(Z)")=0,"",COUNTIF(S30:S83,"ÉÉ(Z)"))</f>
        <v/>
      </c>
      <c r="T90" s="199"/>
      <c r="U90" s="199"/>
      <c r="V90" s="207"/>
      <c r="W90" s="205" t="str">
        <f>IF(COUNTIF(W30:W83,"ÉÉ(Z)")=0,"",COUNTIF(W30:W83,"ÉÉ(Z)"))</f>
        <v/>
      </c>
      <c r="X90" s="199"/>
      <c r="Y90" s="199"/>
      <c r="Z90" s="207"/>
      <c r="AA90" s="205" t="str">
        <f>IF(COUNTIF(AA30:AA83,"ÉÉ(Z)")=0,"",COUNTIF(AA30:AA83,"ÉÉ(Z)"))</f>
        <v/>
      </c>
      <c r="AB90" s="199"/>
      <c r="AC90" s="199"/>
      <c r="AD90" s="207"/>
      <c r="AE90" s="206" t="str">
        <f t="shared" si="86"/>
        <v/>
      </c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3" ht="15.75" customHeight="1">
      <c r="A91" s="201"/>
      <c r="B91" s="202"/>
      <c r="C91" s="203" t="s">
        <v>209</v>
      </c>
      <c r="D91" s="204"/>
      <c r="E91" s="204"/>
      <c r="F91" s="41"/>
      <c r="G91" s="205">
        <f>IF(COUNTIF(G30:G83,"GYJ")=0,"",COUNTIF(G30:G83,"GYJ"))</f>
        <v>3</v>
      </c>
      <c r="H91" s="204"/>
      <c r="I91" s="204"/>
      <c r="J91" s="41"/>
      <c r="K91" s="205">
        <f>IF(COUNTIF(K30:K83,"GYJ")=0,"",COUNTIF(K30:K83,"GYJ"))</f>
        <v>2</v>
      </c>
      <c r="L91" s="204"/>
      <c r="M91" s="204"/>
      <c r="N91" s="41"/>
      <c r="O91" s="205">
        <f>IF(COUNTIF(O30:O83,"GYJ")=0,"",COUNTIF(O30:O83,"GYJ"))</f>
        <v>2</v>
      </c>
      <c r="P91" s="204"/>
      <c r="Q91" s="204"/>
      <c r="R91" s="41"/>
      <c r="S91" s="205">
        <f>IF(COUNTIF(S30:S83,"GYJ")=0,"",COUNTIF(S30:S83,"GYJ"))</f>
        <v>2</v>
      </c>
      <c r="T91" s="204"/>
      <c r="U91" s="204"/>
      <c r="V91" s="41"/>
      <c r="W91" s="205">
        <f>IF(COUNTIF(W30:W83,"GYJ")=0,"",COUNTIF(W30:W83,"GYJ"))</f>
        <v>2</v>
      </c>
      <c r="X91" s="204"/>
      <c r="Y91" s="204"/>
      <c r="Z91" s="41"/>
      <c r="AA91" s="205">
        <f>IF(COUNTIF(AA30:AA83,"GYJ")=0,"",COUNTIF(AA30:AA83,"GYJ"))</f>
        <v>4</v>
      </c>
      <c r="AB91" s="204"/>
      <c r="AC91" s="204"/>
      <c r="AD91" s="41"/>
      <c r="AE91" s="206">
        <f t="shared" si="86"/>
        <v>15</v>
      </c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</row>
    <row r="92" spans="1:53" ht="15.75" customHeight="1">
      <c r="A92" s="201"/>
      <c r="B92" s="208"/>
      <c r="C92" s="203" t="s">
        <v>210</v>
      </c>
      <c r="D92" s="204"/>
      <c r="E92" s="204"/>
      <c r="F92" s="41"/>
      <c r="G92" s="205" t="str">
        <f>IF(COUNTIF(G30:G83,"GYJ(Z)")=0,"",COUNTIF(G30:G83,"GYJ(Z)"))</f>
        <v/>
      </c>
      <c r="H92" s="204"/>
      <c r="I92" s="204"/>
      <c r="J92" s="41"/>
      <c r="K92" s="205">
        <f>IF(COUNTIF(K30:K83,"GYJ(Z)")=0,"",COUNTIF(K30:K83,"GYJ(Z)"))</f>
        <v>1</v>
      </c>
      <c r="L92" s="204"/>
      <c r="M92" s="204"/>
      <c r="N92" s="41"/>
      <c r="O92" s="205" t="str">
        <f>IF(COUNTIF(O30:O83,"GYJ(Z)")=0,"",COUNTIF(O30:O83,"GYJ(Z)"))</f>
        <v/>
      </c>
      <c r="P92" s="204"/>
      <c r="Q92" s="204"/>
      <c r="R92" s="41"/>
      <c r="S92" s="205" t="str">
        <f>IF(COUNTIF(S30:S83,"GYJ(Z)")=0,"",COUNTIF(S30:S83,"GYJ(Z)"))</f>
        <v/>
      </c>
      <c r="T92" s="204"/>
      <c r="U92" s="204"/>
      <c r="V92" s="41"/>
      <c r="W92" s="205" t="str">
        <f>IF(COUNTIF(W30:W83,"GYJ(Z)")=0,"",COUNTIF(W30:W83,"GYJ(Z)"))</f>
        <v/>
      </c>
      <c r="X92" s="204"/>
      <c r="Y92" s="204"/>
      <c r="Z92" s="41"/>
      <c r="AA92" s="205">
        <f>IF(COUNTIF(AA30:AA83,"GYJ(Z)")=0,"",COUNTIF(AA30:AA83,"GYJ(Z)"))</f>
        <v>1</v>
      </c>
      <c r="AB92" s="204"/>
      <c r="AC92" s="204"/>
      <c r="AD92" s="41"/>
      <c r="AE92" s="206">
        <f t="shared" si="86"/>
        <v>2</v>
      </c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</row>
    <row r="93" spans="1:53" ht="15.75" customHeight="1">
      <c r="A93" s="201"/>
      <c r="B93" s="202"/>
      <c r="C93" s="203" t="s">
        <v>211</v>
      </c>
      <c r="D93" s="204"/>
      <c r="E93" s="204"/>
      <c r="F93" s="41"/>
      <c r="G93" s="205" t="str">
        <f>IF(COUNTIF(G30:G83,"K")=0,"",COUNTIF(G30:G83,"K"))</f>
        <v/>
      </c>
      <c r="H93" s="204"/>
      <c r="I93" s="204"/>
      <c r="J93" s="41"/>
      <c r="K93" s="205" t="str">
        <f>IF(COUNTIF(K30:K83,"K")=0,"",COUNTIF(K30:K83,"K"))</f>
        <v/>
      </c>
      <c r="L93" s="204"/>
      <c r="M93" s="204"/>
      <c r="N93" s="41"/>
      <c r="O93" s="205">
        <f>IF(COUNTIF(O30:O83,"K")=0,"",COUNTIF(O30:O83,"K"))</f>
        <v>1</v>
      </c>
      <c r="P93" s="204"/>
      <c r="Q93" s="204"/>
      <c r="R93" s="41"/>
      <c r="S93" s="205">
        <f>IF(COUNTIF(S30:S83,"K")=0,"",COUNTIF(S30:S83,"K"))</f>
        <v>3</v>
      </c>
      <c r="T93" s="204"/>
      <c r="U93" s="204"/>
      <c r="V93" s="41"/>
      <c r="W93" s="205">
        <f>IF(COUNTIF(W30:W83,"K")=0,"",COUNTIF(W30:W83,"K"))</f>
        <v>1</v>
      </c>
      <c r="X93" s="204"/>
      <c r="Y93" s="204"/>
      <c r="Z93" s="41"/>
      <c r="AA93" s="205" t="str">
        <f>IF(COUNTIF(AA30:AA83,"K")=0,"",COUNTIF(AA30:AA83,"K"))</f>
        <v/>
      </c>
      <c r="AB93" s="204"/>
      <c r="AC93" s="204"/>
      <c r="AD93" s="41"/>
      <c r="AE93" s="206">
        <f t="shared" si="86"/>
        <v>5</v>
      </c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</row>
    <row r="94" spans="1:53" ht="15.75" customHeight="1">
      <c r="A94" s="201"/>
      <c r="B94" s="202"/>
      <c r="C94" s="203" t="s">
        <v>212</v>
      </c>
      <c r="D94" s="204"/>
      <c r="E94" s="204"/>
      <c r="F94" s="41"/>
      <c r="G94" s="205">
        <f>IF(COUNTIF(G30:G83,"K(Z)")=0,"",COUNTIF(G30:G83,"K(Z)"))</f>
        <v>2</v>
      </c>
      <c r="H94" s="204"/>
      <c r="I94" s="204"/>
      <c r="J94" s="41"/>
      <c r="K94" s="205">
        <f>IF(COUNTIF(K30:K83,"K(Z)")=0,"",COUNTIF(K30:K83,"K(Z)"))</f>
        <v>1</v>
      </c>
      <c r="L94" s="204"/>
      <c r="M94" s="204"/>
      <c r="N94" s="41"/>
      <c r="O94" s="205">
        <f>IF(COUNTIF(O30:O83,"K(Z)")=0,"",COUNTIF(O30:O83,"K(Z)"))</f>
        <v>3</v>
      </c>
      <c r="P94" s="204"/>
      <c r="Q94" s="204"/>
      <c r="R94" s="41"/>
      <c r="S94" s="205">
        <f>IF(COUNTIF(S30:S83,"K(Z)")=0,"",COUNTIF(S30:S83,"K(Z)"))</f>
        <v>1</v>
      </c>
      <c r="T94" s="204"/>
      <c r="U94" s="204"/>
      <c r="V94" s="41"/>
      <c r="W94" s="205">
        <f>IF(COUNTIF(W30:W83,"K(Z)")=0,"",COUNTIF(W30:W83,"K(Z)"))</f>
        <v>2</v>
      </c>
      <c r="X94" s="204"/>
      <c r="Y94" s="204"/>
      <c r="Z94" s="41"/>
      <c r="AA94" s="205" t="str">
        <f>IF(COUNTIF(AA30:AA83,"K(Z)")=0,"",COUNTIF(AA30:AA83,"K(Z)"))</f>
        <v/>
      </c>
      <c r="AB94" s="204"/>
      <c r="AC94" s="204"/>
      <c r="AD94" s="41"/>
      <c r="AE94" s="206">
        <f t="shared" si="86"/>
        <v>9</v>
      </c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ht="15.75" customHeight="1">
      <c r="A95" s="201"/>
      <c r="B95" s="202"/>
      <c r="C95" s="203" t="s">
        <v>213</v>
      </c>
      <c r="D95" s="204"/>
      <c r="E95" s="204"/>
      <c r="F95" s="41"/>
      <c r="G95" s="205" t="str">
        <f>IF(COUNTIF(G30:G83,"AV")=0,"",COUNTIF(G30:G83,"AV"))</f>
        <v/>
      </c>
      <c r="H95" s="204"/>
      <c r="I95" s="204"/>
      <c r="J95" s="41"/>
      <c r="K95" s="205" t="str">
        <f>IF(COUNTIF(K30:K83,"AV")=0,"",COUNTIF(K30:K83,"AV"))</f>
        <v/>
      </c>
      <c r="L95" s="204"/>
      <c r="M95" s="204"/>
      <c r="N95" s="41"/>
      <c r="O95" s="205" t="str">
        <f>IF(COUNTIF(O30:O83,"AV")=0,"",COUNTIF(O30:O83,"AV"))</f>
        <v/>
      </c>
      <c r="P95" s="204"/>
      <c r="Q95" s="204"/>
      <c r="R95" s="41"/>
      <c r="S95" s="205" t="str">
        <f>IF(COUNTIF(S30:S83,"AV")=0,"",COUNTIF(S30:S83,"AV"))</f>
        <v/>
      </c>
      <c r="T95" s="204"/>
      <c r="U95" s="204"/>
      <c r="V95" s="41"/>
      <c r="W95" s="205" t="str">
        <f>IF(COUNTIF(W30:W83,"AV")=0,"",COUNTIF(W30:W83,"AV"))</f>
        <v/>
      </c>
      <c r="X95" s="204"/>
      <c r="Y95" s="204"/>
      <c r="Z95" s="41"/>
      <c r="AA95" s="205">
        <f>IF(COUNTIF(AA30:AA83,"AV")=0,"",COUNTIF(AA30:AA83,"AV"))</f>
        <v>1</v>
      </c>
      <c r="AB95" s="204"/>
      <c r="AC95" s="204"/>
      <c r="AD95" s="41"/>
      <c r="AE95" s="206">
        <f t="shared" si="86"/>
        <v>1</v>
      </c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</row>
    <row r="96" spans="1:53" ht="15.75" customHeight="1">
      <c r="A96" s="201"/>
      <c r="B96" s="202"/>
      <c r="C96" s="203" t="s">
        <v>214</v>
      </c>
      <c r="D96" s="204"/>
      <c r="E96" s="204"/>
      <c r="F96" s="41"/>
      <c r="G96" s="205" t="str">
        <f>IF(COUNTIF(G30:G83,"KV")=0,"",COUNTIF(G30:G83,"KV"))</f>
        <v/>
      </c>
      <c r="H96" s="204"/>
      <c r="I96" s="204"/>
      <c r="J96" s="41"/>
      <c r="K96" s="205" t="str">
        <f>IF(COUNTIF(K30:K83,"KV")=0,"",COUNTIF(K30:K83,"KV"))</f>
        <v/>
      </c>
      <c r="L96" s="204"/>
      <c r="M96" s="204"/>
      <c r="N96" s="41"/>
      <c r="O96" s="205" t="str">
        <f>IF(COUNTIF(O30:O83,"KV")=0,"",COUNTIF(O30:O83,"KV"))</f>
        <v/>
      </c>
      <c r="P96" s="204"/>
      <c r="Q96" s="204"/>
      <c r="R96" s="41"/>
      <c r="S96" s="205" t="str">
        <f>IF(COUNTIF(S30:S83,"KV")=0,"",COUNTIF(S30:S83,"KV"))</f>
        <v/>
      </c>
      <c r="T96" s="204"/>
      <c r="U96" s="204"/>
      <c r="V96" s="41"/>
      <c r="W96" s="205" t="str">
        <f>IF(COUNTIF(W30:W83,"KV")=0,"",COUNTIF(W30:W83,"KV"))</f>
        <v/>
      </c>
      <c r="X96" s="204"/>
      <c r="Y96" s="204"/>
      <c r="Z96" s="41"/>
      <c r="AA96" s="205" t="str">
        <f>IF(COUNTIF(AA30:AA83,"KV")=0,"",COUNTIF(AA30:AA83,"KV"))</f>
        <v/>
      </c>
      <c r="AB96" s="204"/>
      <c r="AC96" s="204"/>
      <c r="AD96" s="41"/>
      <c r="AE96" s="206" t="str">
        <f t="shared" si="86"/>
        <v/>
      </c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</row>
    <row r="97" spans="1:53" ht="15.75" customHeight="1">
      <c r="A97" s="201"/>
      <c r="B97" s="202"/>
      <c r="C97" s="203" t="s">
        <v>215</v>
      </c>
      <c r="D97" s="209"/>
      <c r="E97" s="209"/>
      <c r="F97" s="85"/>
      <c r="G97" s="205" t="str">
        <f>IF(COUNTIF(G30:G83,"SZG")=0,"",COUNTIF(G30:G83,"SZG"))</f>
        <v/>
      </c>
      <c r="H97" s="209"/>
      <c r="I97" s="209"/>
      <c r="J97" s="85"/>
      <c r="K97" s="205" t="str">
        <f>IF(COUNTIF(K30:K83,"SZG")=0,"",COUNTIF(K30:K83,"SZG"))</f>
        <v/>
      </c>
      <c r="L97" s="209"/>
      <c r="M97" s="209"/>
      <c r="N97" s="85"/>
      <c r="O97" s="205" t="str">
        <f>IF(COUNTIF(O30:O83,"SZG")=0,"",COUNTIF(O30:O83,"SZG"))</f>
        <v/>
      </c>
      <c r="P97" s="209"/>
      <c r="Q97" s="209"/>
      <c r="R97" s="85"/>
      <c r="S97" s="205" t="str">
        <f>IF(COUNTIF(S30:S83,"SZG")=0,"",COUNTIF(S30:S83,"SZG"))</f>
        <v/>
      </c>
      <c r="T97" s="209"/>
      <c r="U97" s="209"/>
      <c r="V97" s="85"/>
      <c r="W97" s="205" t="str">
        <f>IF(COUNTIF(W30:W83,"SZG")=0,"",COUNTIF(W30:W83,"SZG"))</f>
        <v/>
      </c>
      <c r="X97" s="209"/>
      <c r="Y97" s="209"/>
      <c r="Z97" s="85"/>
      <c r="AA97" s="205" t="str">
        <f>IF(COUNTIF(AA30:AA83,"SZG")=0,"",COUNTIF(AA30:AA83,"SZG"))</f>
        <v/>
      </c>
      <c r="AB97" s="204"/>
      <c r="AC97" s="204"/>
      <c r="AD97" s="41"/>
      <c r="AE97" s="206" t="str">
        <f t="shared" si="86"/>
        <v/>
      </c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</row>
    <row r="98" spans="1:53" ht="15.75" customHeight="1">
      <c r="A98" s="201"/>
      <c r="B98" s="202"/>
      <c r="C98" s="203" t="s">
        <v>216</v>
      </c>
      <c r="D98" s="209"/>
      <c r="E98" s="209"/>
      <c r="F98" s="85"/>
      <c r="G98" s="205" t="str">
        <f>IF(COUNTIF(G30:G83,"ZV")=0,"",COUNTIF(G30:G83,"ZV"))</f>
        <v/>
      </c>
      <c r="H98" s="209"/>
      <c r="I98" s="209"/>
      <c r="J98" s="85"/>
      <c r="K98" s="205" t="str">
        <f>IF(COUNTIF(K30:K83,"ZV")=0,"",COUNTIF(K30:K83,"ZV"))</f>
        <v/>
      </c>
      <c r="L98" s="209"/>
      <c r="M98" s="209"/>
      <c r="N98" s="85"/>
      <c r="O98" s="205" t="str">
        <f>IF(COUNTIF(O30:O83,"ZV")=0,"",COUNTIF(O30:O83,"ZV"))</f>
        <v/>
      </c>
      <c r="P98" s="209"/>
      <c r="Q98" s="209"/>
      <c r="R98" s="85"/>
      <c r="S98" s="205" t="str">
        <f>IF(COUNTIF(S30:S83,"ZV")=0,"",COUNTIF(S30:S83,"ZV"))</f>
        <v/>
      </c>
      <c r="T98" s="209"/>
      <c r="U98" s="209"/>
      <c r="V98" s="85"/>
      <c r="W98" s="205" t="str">
        <f>IF(COUNTIF(W30:W83,"ZV")=0,"",COUNTIF(W30:W83,"ZV"))</f>
        <v/>
      </c>
      <c r="X98" s="209"/>
      <c r="Y98" s="209"/>
      <c r="Z98" s="85"/>
      <c r="AA98" s="205">
        <f>IF(COUNTIF(AA30:AA83,"ZV")=0,"",COUNTIF(AA30:AA83,"ZV"))</f>
        <v>1</v>
      </c>
      <c r="AB98" s="204"/>
      <c r="AC98" s="204"/>
      <c r="AD98" s="41"/>
      <c r="AE98" s="206">
        <f t="shared" si="86"/>
        <v>1</v>
      </c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ht="15.75" customHeight="1" thickBot="1">
      <c r="A99" s="210"/>
      <c r="B99" s="211"/>
      <c r="C99" s="212" t="s">
        <v>217</v>
      </c>
      <c r="D99" s="213"/>
      <c r="E99" s="213"/>
      <c r="F99" s="214"/>
      <c r="G99" s="215">
        <f>IF(SUM(G87:G98)=0,"",SUM(G87:G98))</f>
        <v>6</v>
      </c>
      <c r="H99" s="213"/>
      <c r="I99" s="213"/>
      <c r="J99" s="214"/>
      <c r="K99" s="215">
        <f>IF(SUM(K87:K98)=0,"",SUM(K87:K98))</f>
        <v>5</v>
      </c>
      <c r="L99" s="213"/>
      <c r="M99" s="213"/>
      <c r="N99" s="214"/>
      <c r="O99" s="215">
        <f>IF(SUM(O87:O98)=0,"",SUM(O87:O98))</f>
        <v>7</v>
      </c>
      <c r="P99" s="213"/>
      <c r="Q99" s="213"/>
      <c r="R99" s="214"/>
      <c r="S99" s="215">
        <f>IF(SUM(S87:S98)=0,"",SUM(S87:S98))</f>
        <v>9</v>
      </c>
      <c r="T99" s="213"/>
      <c r="U99" s="213"/>
      <c r="V99" s="214"/>
      <c r="W99" s="215">
        <f>IF(SUM(W87:W98)=0,"",SUM(W87:W98))</f>
        <v>9</v>
      </c>
      <c r="X99" s="213"/>
      <c r="Y99" s="213"/>
      <c r="Z99" s="214"/>
      <c r="AA99" s="215">
        <f>IF(SUM(AA87:AA98)=0,"",SUM(AA87:AA98))</f>
        <v>11</v>
      </c>
      <c r="AB99" s="213"/>
      <c r="AC99" s="213"/>
      <c r="AD99" s="214"/>
      <c r="AE99" s="206">
        <f t="shared" si="86"/>
        <v>47</v>
      </c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</row>
    <row r="100" spans="1:53" s="228" customFormat="1" ht="19.5" thickTop="1" thickBot="1">
      <c r="A100" s="220"/>
      <c r="B100" s="221"/>
      <c r="C100" s="222" t="s">
        <v>249</v>
      </c>
      <c r="D100" s="223"/>
      <c r="E100" s="223"/>
      <c r="F100" s="224"/>
      <c r="G100" s="223"/>
      <c r="H100" s="223"/>
      <c r="I100" s="223"/>
      <c r="J100" s="224"/>
      <c r="K100" s="225"/>
      <c r="L100" s="223"/>
      <c r="M100" s="223"/>
      <c r="N100" s="224"/>
      <c r="O100" s="223"/>
      <c r="P100" s="223"/>
      <c r="Q100" s="223"/>
      <c r="R100" s="224"/>
      <c r="S100" s="225"/>
      <c r="T100" s="223"/>
      <c r="U100" s="223"/>
      <c r="V100" s="224"/>
      <c r="W100" s="223"/>
      <c r="X100" s="223"/>
      <c r="Y100" s="223"/>
      <c r="Z100" s="224"/>
      <c r="AA100" s="225"/>
      <c r="AB100" s="223"/>
      <c r="AC100" s="223"/>
      <c r="AD100" s="224"/>
      <c r="AE100" s="226"/>
      <c r="AF100" s="298"/>
      <c r="AG100" s="227"/>
    </row>
    <row r="101" spans="1:53" s="228" customFormat="1" ht="15.75">
      <c r="A101" s="229" t="s">
        <v>250</v>
      </c>
      <c r="B101" s="230" t="s">
        <v>251</v>
      </c>
      <c r="C101" s="231" t="s">
        <v>252</v>
      </c>
      <c r="D101" s="232"/>
      <c r="E101" s="233"/>
      <c r="F101" s="234"/>
      <c r="G101" s="235"/>
      <c r="H101" s="236">
        <v>8</v>
      </c>
      <c r="I101" s="236"/>
      <c r="J101" s="237">
        <v>3</v>
      </c>
      <c r="K101" s="235" t="s">
        <v>16</v>
      </c>
      <c r="L101" s="236">
        <v>8</v>
      </c>
      <c r="M101" s="236"/>
      <c r="N101" s="237">
        <v>3</v>
      </c>
      <c r="O101" s="235" t="s">
        <v>16</v>
      </c>
      <c r="P101" s="236">
        <v>8</v>
      </c>
      <c r="Q101" s="236"/>
      <c r="R101" s="237">
        <v>3</v>
      </c>
      <c r="S101" s="235" t="s">
        <v>16</v>
      </c>
      <c r="T101" s="236">
        <v>8</v>
      </c>
      <c r="U101" s="236"/>
      <c r="V101" s="237">
        <v>3</v>
      </c>
      <c r="W101" s="235" t="s">
        <v>16</v>
      </c>
      <c r="X101" s="236"/>
      <c r="Y101" s="236"/>
      <c r="Z101" s="237"/>
      <c r="AA101" s="235"/>
      <c r="AB101" s="236"/>
      <c r="AC101" s="236"/>
      <c r="AD101" s="237"/>
      <c r="AE101" s="235"/>
      <c r="AF101" s="238" t="s">
        <v>253</v>
      </c>
      <c r="AG101" s="239" t="s">
        <v>254</v>
      </c>
    </row>
    <row r="102" spans="1:53" s="228" customFormat="1" ht="15.75">
      <c r="A102" s="229" t="s">
        <v>255</v>
      </c>
      <c r="B102" s="230" t="s">
        <v>251</v>
      </c>
      <c r="C102" s="240" t="s">
        <v>256</v>
      </c>
      <c r="D102" s="236"/>
      <c r="E102" s="236"/>
      <c r="F102" s="237"/>
      <c r="G102" s="235"/>
      <c r="H102" s="236"/>
      <c r="I102" s="236"/>
      <c r="J102" s="237"/>
      <c r="K102" s="235"/>
      <c r="L102" s="236"/>
      <c r="M102" s="236">
        <v>8</v>
      </c>
      <c r="N102" s="237">
        <v>3</v>
      </c>
      <c r="O102" s="235" t="s">
        <v>16</v>
      </c>
      <c r="P102" s="236"/>
      <c r="Q102" s="236"/>
      <c r="R102" s="237"/>
      <c r="S102" s="235"/>
      <c r="T102" s="236"/>
      <c r="U102" s="236">
        <v>8</v>
      </c>
      <c r="V102" s="237">
        <v>3</v>
      </c>
      <c r="W102" s="235" t="s">
        <v>16</v>
      </c>
      <c r="X102" s="236"/>
      <c r="Y102" s="236"/>
      <c r="Z102" s="237"/>
      <c r="AA102" s="235"/>
      <c r="AB102" s="236"/>
      <c r="AC102" s="236"/>
      <c r="AD102" s="237"/>
      <c r="AE102" s="235"/>
      <c r="AF102" s="241" t="s">
        <v>59</v>
      </c>
      <c r="AG102" s="242" t="s">
        <v>257</v>
      </c>
    </row>
    <row r="103" spans="1:53" s="228" customFormat="1" ht="15.75">
      <c r="A103" s="229" t="s">
        <v>258</v>
      </c>
      <c r="B103" s="230" t="s">
        <v>251</v>
      </c>
      <c r="C103" s="240" t="s">
        <v>259</v>
      </c>
      <c r="D103" s="236"/>
      <c r="E103" s="236"/>
      <c r="F103" s="237"/>
      <c r="G103" s="235"/>
      <c r="H103" s="236"/>
      <c r="I103" s="236"/>
      <c r="J103" s="237"/>
      <c r="K103" s="235"/>
      <c r="L103" s="236"/>
      <c r="M103" s="236"/>
      <c r="N103" s="237"/>
      <c r="O103" s="235"/>
      <c r="P103" s="236"/>
      <c r="Q103" s="236">
        <v>8</v>
      </c>
      <c r="R103" s="237">
        <v>3</v>
      </c>
      <c r="S103" s="235" t="s">
        <v>16</v>
      </c>
      <c r="T103" s="236"/>
      <c r="U103" s="236"/>
      <c r="V103" s="237"/>
      <c r="W103" s="235"/>
      <c r="X103" s="236"/>
      <c r="Y103" s="236"/>
      <c r="Z103" s="237"/>
      <c r="AA103" s="235"/>
      <c r="AB103" s="236"/>
      <c r="AC103" s="236"/>
      <c r="AD103" s="237"/>
      <c r="AE103" s="235"/>
      <c r="AF103" s="241" t="s">
        <v>59</v>
      </c>
      <c r="AG103" s="242" t="s">
        <v>257</v>
      </c>
    </row>
    <row r="104" spans="1:53" s="228" customFormat="1" ht="15.75">
      <c r="A104" s="229" t="s">
        <v>260</v>
      </c>
      <c r="B104" s="243" t="s">
        <v>251</v>
      </c>
      <c r="C104" s="244" t="s">
        <v>261</v>
      </c>
      <c r="D104" s="236"/>
      <c r="E104" s="236"/>
      <c r="F104" s="237"/>
      <c r="G104" s="235"/>
      <c r="H104" s="236"/>
      <c r="I104" s="236">
        <v>8</v>
      </c>
      <c r="J104" s="237">
        <v>3</v>
      </c>
      <c r="K104" s="235" t="s">
        <v>16</v>
      </c>
      <c r="L104" s="236"/>
      <c r="M104" s="236">
        <v>8</v>
      </c>
      <c r="N104" s="237">
        <v>3</v>
      </c>
      <c r="O104" s="235" t="s">
        <v>16</v>
      </c>
      <c r="P104" s="236"/>
      <c r="Q104" s="236">
        <v>8</v>
      </c>
      <c r="R104" s="237">
        <v>3</v>
      </c>
      <c r="S104" s="235" t="s">
        <v>16</v>
      </c>
      <c r="T104" s="236"/>
      <c r="U104" s="236">
        <v>8</v>
      </c>
      <c r="V104" s="237">
        <v>3</v>
      </c>
      <c r="W104" s="235" t="s">
        <v>16</v>
      </c>
      <c r="X104" s="236"/>
      <c r="Y104" s="236"/>
      <c r="Z104" s="237"/>
      <c r="AA104" s="235"/>
      <c r="AB104" s="236"/>
      <c r="AC104" s="236"/>
      <c r="AD104" s="237"/>
      <c r="AE104" s="235"/>
      <c r="AF104" s="241" t="s">
        <v>59</v>
      </c>
      <c r="AG104" s="242" t="s">
        <v>262</v>
      </c>
    </row>
    <row r="105" spans="1:53" s="245" customFormat="1" ht="15.75">
      <c r="A105" s="229" t="s">
        <v>263</v>
      </c>
      <c r="B105" s="230" t="s">
        <v>251</v>
      </c>
      <c r="C105" s="240" t="s">
        <v>264</v>
      </c>
      <c r="D105" s="236"/>
      <c r="E105" s="236"/>
      <c r="F105" s="237"/>
      <c r="G105" s="235"/>
      <c r="H105" s="236"/>
      <c r="I105" s="236"/>
      <c r="J105" s="237"/>
      <c r="K105" s="235"/>
      <c r="L105" s="236"/>
      <c r="M105" s="236"/>
      <c r="N105" s="237"/>
      <c r="O105" s="235"/>
      <c r="P105" s="236"/>
      <c r="Q105" s="236"/>
      <c r="R105" s="237"/>
      <c r="S105" s="235"/>
      <c r="T105" s="236"/>
      <c r="U105" s="236">
        <v>8</v>
      </c>
      <c r="V105" s="237">
        <v>3</v>
      </c>
      <c r="W105" s="235" t="s">
        <v>32</v>
      </c>
      <c r="X105" s="236"/>
      <c r="Y105" s="236"/>
      <c r="Z105" s="237"/>
      <c r="AA105" s="235"/>
      <c r="AB105" s="236"/>
      <c r="AC105" s="236"/>
      <c r="AD105" s="237"/>
      <c r="AE105" s="235"/>
      <c r="AF105" s="241" t="s">
        <v>59</v>
      </c>
      <c r="AG105" s="242" t="s">
        <v>265</v>
      </c>
    </row>
    <row r="106" spans="1:53" s="228" customFormat="1" ht="15.75">
      <c r="A106" s="229" t="s">
        <v>266</v>
      </c>
      <c r="B106" s="230" t="s">
        <v>251</v>
      </c>
      <c r="C106" s="240" t="s">
        <v>267</v>
      </c>
      <c r="D106" s="236"/>
      <c r="E106" s="236"/>
      <c r="F106" s="237"/>
      <c r="G106" s="235"/>
      <c r="H106" s="236"/>
      <c r="I106" s="236"/>
      <c r="J106" s="237"/>
      <c r="K106" s="235"/>
      <c r="L106" s="236"/>
      <c r="M106" s="236"/>
      <c r="N106" s="237"/>
      <c r="O106" s="235"/>
      <c r="P106" s="236"/>
      <c r="Q106" s="236"/>
      <c r="R106" s="237"/>
      <c r="S106" s="235"/>
      <c r="T106" s="236"/>
      <c r="U106" s="236"/>
      <c r="V106" s="237"/>
      <c r="W106" s="235"/>
      <c r="X106" s="236"/>
      <c r="Y106" s="236"/>
      <c r="Z106" s="237"/>
      <c r="AA106" s="235"/>
      <c r="AB106" s="236"/>
      <c r="AC106" s="236"/>
      <c r="AD106" s="237"/>
      <c r="AE106" s="235"/>
      <c r="AF106" s="241" t="s">
        <v>59</v>
      </c>
      <c r="AG106" s="242" t="s">
        <v>265</v>
      </c>
    </row>
    <row r="107" spans="1:53" s="228" customFormat="1" ht="15.75">
      <c r="A107" s="229" t="s">
        <v>268</v>
      </c>
      <c r="B107" s="230" t="s">
        <v>251</v>
      </c>
      <c r="C107" s="240" t="s">
        <v>269</v>
      </c>
      <c r="D107" s="236"/>
      <c r="E107" s="236"/>
      <c r="F107" s="237"/>
      <c r="G107" s="235"/>
      <c r="H107" s="236"/>
      <c r="I107" s="236">
        <v>8</v>
      </c>
      <c r="J107" s="237">
        <v>3</v>
      </c>
      <c r="K107" s="235" t="s">
        <v>32</v>
      </c>
      <c r="L107" s="236"/>
      <c r="M107" s="236"/>
      <c r="N107" s="237"/>
      <c r="O107" s="235"/>
      <c r="P107" s="236"/>
      <c r="Q107" s="236">
        <v>8</v>
      </c>
      <c r="R107" s="237">
        <v>3</v>
      </c>
      <c r="S107" s="235" t="s">
        <v>32</v>
      </c>
      <c r="T107" s="236"/>
      <c r="U107" s="236"/>
      <c r="V107" s="237"/>
      <c r="W107" s="235"/>
      <c r="X107" s="236"/>
      <c r="Y107" s="236"/>
      <c r="Z107" s="237"/>
      <c r="AA107" s="235"/>
      <c r="AB107" s="236"/>
      <c r="AC107" s="236"/>
      <c r="AD107" s="237"/>
      <c r="AE107" s="235"/>
      <c r="AF107" s="241" t="s">
        <v>59</v>
      </c>
      <c r="AG107" s="242" t="s">
        <v>262</v>
      </c>
    </row>
    <row r="108" spans="1:53" s="228" customFormat="1" ht="15.75">
      <c r="A108" s="229" t="s">
        <v>270</v>
      </c>
      <c r="B108" s="230" t="s">
        <v>251</v>
      </c>
      <c r="C108" s="240" t="s">
        <v>271</v>
      </c>
      <c r="D108" s="236"/>
      <c r="E108" s="236"/>
      <c r="F108" s="237"/>
      <c r="G108" s="235"/>
      <c r="H108" s="236"/>
      <c r="I108" s="236"/>
      <c r="J108" s="237"/>
      <c r="K108" s="235"/>
      <c r="L108" s="236"/>
      <c r="M108" s="236">
        <v>8</v>
      </c>
      <c r="N108" s="237">
        <v>3</v>
      </c>
      <c r="O108" s="235" t="s">
        <v>32</v>
      </c>
      <c r="P108" s="236"/>
      <c r="Q108" s="236"/>
      <c r="R108" s="237"/>
      <c r="S108" s="235"/>
      <c r="T108" s="236"/>
      <c r="U108" s="236">
        <v>8</v>
      </c>
      <c r="V108" s="237">
        <v>3</v>
      </c>
      <c r="W108" s="235" t="s">
        <v>32</v>
      </c>
      <c r="X108" s="236"/>
      <c r="Y108" s="236"/>
      <c r="Z108" s="237"/>
      <c r="AA108" s="235"/>
      <c r="AB108" s="236"/>
      <c r="AC108" s="236"/>
      <c r="AD108" s="237"/>
      <c r="AE108" s="235"/>
      <c r="AF108" s="241" t="s">
        <v>59</v>
      </c>
      <c r="AG108" s="242" t="s">
        <v>262</v>
      </c>
    </row>
    <row r="109" spans="1:53" s="228" customFormat="1" ht="15.75">
      <c r="A109" s="229" t="s">
        <v>272</v>
      </c>
      <c r="B109" s="230" t="s">
        <v>251</v>
      </c>
      <c r="C109" s="240" t="s">
        <v>273</v>
      </c>
      <c r="D109" s="236"/>
      <c r="E109" s="236"/>
      <c r="F109" s="237"/>
      <c r="G109" s="235"/>
      <c r="H109" s="236"/>
      <c r="I109" s="236">
        <v>8</v>
      </c>
      <c r="J109" s="237">
        <v>3</v>
      </c>
      <c r="K109" s="235" t="s">
        <v>32</v>
      </c>
      <c r="L109" s="236"/>
      <c r="M109" s="236"/>
      <c r="N109" s="237"/>
      <c r="O109" s="235"/>
      <c r="P109" s="236"/>
      <c r="Q109" s="236">
        <v>8</v>
      </c>
      <c r="R109" s="237">
        <v>3</v>
      </c>
      <c r="S109" s="235" t="s">
        <v>32</v>
      </c>
      <c r="T109" s="236"/>
      <c r="U109" s="236"/>
      <c r="V109" s="237"/>
      <c r="W109" s="235"/>
      <c r="X109" s="236"/>
      <c r="Y109" s="236"/>
      <c r="Z109" s="237"/>
      <c r="AA109" s="235"/>
      <c r="AB109" s="236"/>
      <c r="AC109" s="236"/>
      <c r="AD109" s="237"/>
      <c r="AE109" s="235"/>
      <c r="AF109" s="241" t="s">
        <v>59</v>
      </c>
      <c r="AG109" s="242" t="s">
        <v>274</v>
      </c>
    </row>
    <row r="110" spans="1:53" s="228" customFormat="1" ht="15.75">
      <c r="A110" s="229" t="s">
        <v>275</v>
      </c>
      <c r="B110" s="230" t="s">
        <v>251</v>
      </c>
      <c r="C110" s="240" t="s">
        <v>276</v>
      </c>
      <c r="D110" s="236"/>
      <c r="E110" s="236"/>
      <c r="F110" s="237"/>
      <c r="G110" s="235"/>
      <c r="H110" s="236"/>
      <c r="I110" s="236"/>
      <c r="J110" s="237"/>
      <c r="K110" s="235"/>
      <c r="L110" s="236"/>
      <c r="M110" s="236">
        <v>8</v>
      </c>
      <c r="N110" s="237">
        <v>3</v>
      </c>
      <c r="O110" s="235" t="s">
        <v>32</v>
      </c>
      <c r="P110" s="236"/>
      <c r="Q110" s="236"/>
      <c r="R110" s="237"/>
      <c r="S110" s="235"/>
      <c r="T110" s="236"/>
      <c r="U110" s="236">
        <v>8</v>
      </c>
      <c r="V110" s="237">
        <v>3</v>
      </c>
      <c r="W110" s="235" t="s">
        <v>32</v>
      </c>
      <c r="X110" s="236"/>
      <c r="Y110" s="236"/>
      <c r="Z110" s="237"/>
      <c r="AA110" s="235"/>
      <c r="AB110" s="236"/>
      <c r="AC110" s="236"/>
      <c r="AD110" s="237"/>
      <c r="AE110" s="235"/>
      <c r="AF110" s="241" t="s">
        <v>59</v>
      </c>
      <c r="AG110" s="242" t="s">
        <v>274</v>
      </c>
    </row>
    <row r="111" spans="1:53" s="228" customFormat="1" ht="15.75">
      <c r="A111" s="229" t="s">
        <v>277</v>
      </c>
      <c r="B111" s="230" t="s">
        <v>251</v>
      </c>
      <c r="C111" s="240" t="s">
        <v>278</v>
      </c>
      <c r="D111" s="236"/>
      <c r="E111" s="236"/>
      <c r="F111" s="237"/>
      <c r="G111" s="235"/>
      <c r="H111" s="236"/>
      <c r="I111" s="236">
        <v>8</v>
      </c>
      <c r="J111" s="237">
        <v>3</v>
      </c>
      <c r="K111" s="235" t="s">
        <v>32</v>
      </c>
      <c r="L111" s="236"/>
      <c r="M111" s="236"/>
      <c r="N111" s="237"/>
      <c r="O111" s="235"/>
      <c r="P111" s="236"/>
      <c r="Q111" s="236">
        <v>8</v>
      </c>
      <c r="R111" s="237">
        <v>3</v>
      </c>
      <c r="S111" s="235" t="s">
        <v>32</v>
      </c>
      <c r="T111" s="236"/>
      <c r="U111" s="236"/>
      <c r="V111" s="237"/>
      <c r="W111" s="235"/>
      <c r="X111" s="236"/>
      <c r="Y111" s="236"/>
      <c r="Z111" s="237"/>
      <c r="AA111" s="235"/>
      <c r="AB111" s="236"/>
      <c r="AC111" s="236"/>
      <c r="AD111" s="237"/>
      <c r="AE111" s="235"/>
      <c r="AF111" s="241" t="s">
        <v>59</v>
      </c>
      <c r="AG111" s="242" t="s">
        <v>279</v>
      </c>
    </row>
    <row r="112" spans="1:53" s="228" customFormat="1" ht="15.75">
      <c r="A112" s="229" t="s">
        <v>280</v>
      </c>
      <c r="B112" s="230" t="s">
        <v>251</v>
      </c>
      <c r="C112" s="240" t="s">
        <v>281</v>
      </c>
      <c r="D112" s="236"/>
      <c r="E112" s="236"/>
      <c r="F112" s="237"/>
      <c r="G112" s="235"/>
      <c r="H112" s="236"/>
      <c r="I112" s="236"/>
      <c r="J112" s="237"/>
      <c r="K112" s="235"/>
      <c r="L112" s="236"/>
      <c r="M112" s="236">
        <v>8</v>
      </c>
      <c r="N112" s="237">
        <v>3</v>
      </c>
      <c r="O112" s="235" t="s">
        <v>32</v>
      </c>
      <c r="P112" s="236"/>
      <c r="Q112" s="236"/>
      <c r="R112" s="237"/>
      <c r="S112" s="235"/>
      <c r="T112" s="236"/>
      <c r="U112" s="236">
        <v>8</v>
      </c>
      <c r="V112" s="237">
        <v>3</v>
      </c>
      <c r="W112" s="235" t="s">
        <v>32</v>
      </c>
      <c r="X112" s="236"/>
      <c r="Y112" s="236"/>
      <c r="Z112" s="237"/>
      <c r="AA112" s="235"/>
      <c r="AB112" s="236"/>
      <c r="AC112" s="236"/>
      <c r="AD112" s="237"/>
      <c r="AE112" s="235"/>
      <c r="AF112" s="241" t="s">
        <v>59</v>
      </c>
      <c r="AG112" s="242" t="s">
        <v>279</v>
      </c>
    </row>
    <row r="113" spans="1:33" s="228" customFormat="1" ht="15.75">
      <c r="A113" s="229" t="s">
        <v>282</v>
      </c>
      <c r="B113" s="230" t="s">
        <v>251</v>
      </c>
      <c r="C113" s="240" t="s">
        <v>283</v>
      </c>
      <c r="D113" s="236"/>
      <c r="E113" s="236"/>
      <c r="F113" s="237"/>
      <c r="G113" s="235"/>
      <c r="H113" s="236"/>
      <c r="I113" s="236">
        <v>8</v>
      </c>
      <c r="J113" s="237">
        <v>3</v>
      </c>
      <c r="K113" s="235" t="s">
        <v>32</v>
      </c>
      <c r="L113" s="236"/>
      <c r="M113" s="236"/>
      <c r="N113" s="237"/>
      <c r="O113" s="235"/>
      <c r="P113" s="236"/>
      <c r="Q113" s="236">
        <v>8</v>
      </c>
      <c r="R113" s="237">
        <v>3</v>
      </c>
      <c r="S113" s="235" t="s">
        <v>32</v>
      </c>
      <c r="T113" s="236"/>
      <c r="U113" s="236"/>
      <c r="V113" s="237"/>
      <c r="W113" s="235"/>
      <c r="X113" s="236"/>
      <c r="Y113" s="236"/>
      <c r="Z113" s="237"/>
      <c r="AA113" s="235"/>
      <c r="AB113" s="236"/>
      <c r="AC113" s="236"/>
      <c r="AD113" s="237"/>
      <c r="AE113" s="235"/>
      <c r="AF113" s="241" t="s">
        <v>59</v>
      </c>
      <c r="AG113" s="242" t="s">
        <v>284</v>
      </c>
    </row>
    <row r="114" spans="1:33" s="228" customFormat="1" ht="15.75">
      <c r="A114" s="229" t="s">
        <v>285</v>
      </c>
      <c r="B114" s="230" t="s">
        <v>251</v>
      </c>
      <c r="C114" s="240" t="s">
        <v>286</v>
      </c>
      <c r="D114" s="236"/>
      <c r="E114" s="236"/>
      <c r="F114" s="237"/>
      <c r="G114" s="235"/>
      <c r="H114" s="236"/>
      <c r="I114" s="236"/>
      <c r="J114" s="237"/>
      <c r="K114" s="235"/>
      <c r="L114" s="236"/>
      <c r="M114" s="236">
        <v>8</v>
      </c>
      <c r="N114" s="237">
        <v>3</v>
      </c>
      <c r="O114" s="235" t="s">
        <v>32</v>
      </c>
      <c r="P114" s="236"/>
      <c r="Q114" s="236"/>
      <c r="R114" s="237"/>
      <c r="S114" s="235"/>
      <c r="T114" s="236"/>
      <c r="U114" s="236">
        <v>8</v>
      </c>
      <c r="V114" s="237">
        <v>3</v>
      </c>
      <c r="W114" s="235" t="s">
        <v>32</v>
      </c>
      <c r="X114" s="236"/>
      <c r="Y114" s="236"/>
      <c r="Z114" s="237"/>
      <c r="AA114" s="235"/>
      <c r="AB114" s="236"/>
      <c r="AC114" s="236"/>
      <c r="AD114" s="237"/>
      <c r="AE114" s="235"/>
      <c r="AF114" s="241" t="s">
        <v>59</v>
      </c>
      <c r="AG114" s="242" t="s">
        <v>284</v>
      </c>
    </row>
    <row r="115" spans="1:33" s="228" customFormat="1" ht="15.75">
      <c r="A115" s="229" t="s">
        <v>287</v>
      </c>
      <c r="B115" s="230" t="s">
        <v>251</v>
      </c>
      <c r="C115" s="240" t="s">
        <v>288</v>
      </c>
      <c r="D115" s="236"/>
      <c r="E115" s="236"/>
      <c r="F115" s="237"/>
      <c r="G115" s="235"/>
      <c r="H115" s="236"/>
      <c r="I115" s="236"/>
      <c r="J115" s="237"/>
      <c r="K115" s="235"/>
      <c r="L115" s="236"/>
      <c r="M115" s="236">
        <v>8</v>
      </c>
      <c r="N115" s="237">
        <v>3</v>
      </c>
      <c r="O115" s="235" t="s">
        <v>32</v>
      </c>
      <c r="P115" s="236"/>
      <c r="Q115" s="236">
        <v>8</v>
      </c>
      <c r="R115" s="237">
        <v>3</v>
      </c>
      <c r="S115" s="235" t="s">
        <v>32</v>
      </c>
      <c r="T115" s="236"/>
      <c r="U115" s="236">
        <v>8</v>
      </c>
      <c r="V115" s="237">
        <v>3</v>
      </c>
      <c r="W115" s="235" t="s">
        <v>32</v>
      </c>
      <c r="X115" s="236"/>
      <c r="Y115" s="236"/>
      <c r="Z115" s="237"/>
      <c r="AA115" s="235"/>
      <c r="AB115" s="236"/>
      <c r="AC115" s="236"/>
      <c r="AD115" s="237"/>
      <c r="AE115" s="235"/>
      <c r="AF115" s="241" t="s">
        <v>59</v>
      </c>
      <c r="AG115" s="242" t="s">
        <v>60</v>
      </c>
    </row>
    <row r="116" spans="1:33" s="228" customFormat="1" ht="15.75">
      <c r="A116" s="229" t="s">
        <v>289</v>
      </c>
      <c r="B116" s="230" t="s">
        <v>251</v>
      </c>
      <c r="C116" s="240" t="s">
        <v>290</v>
      </c>
      <c r="D116" s="236"/>
      <c r="E116" s="236"/>
      <c r="F116" s="237"/>
      <c r="G116" s="235"/>
      <c r="H116" s="236"/>
      <c r="I116" s="236"/>
      <c r="J116" s="237"/>
      <c r="K116" s="235"/>
      <c r="L116" s="236"/>
      <c r="M116" s="236"/>
      <c r="N116" s="237"/>
      <c r="O116" s="235"/>
      <c r="P116" s="236"/>
      <c r="Q116" s="236">
        <v>8</v>
      </c>
      <c r="R116" s="237">
        <v>3</v>
      </c>
      <c r="S116" s="235" t="s">
        <v>32</v>
      </c>
      <c r="T116" s="236"/>
      <c r="U116" s="236">
        <v>8</v>
      </c>
      <c r="V116" s="237">
        <v>3</v>
      </c>
      <c r="W116" s="235" t="s">
        <v>32</v>
      </c>
      <c r="X116" s="236"/>
      <c r="Y116" s="236"/>
      <c r="Z116" s="237"/>
      <c r="AA116" s="235"/>
      <c r="AB116" s="236"/>
      <c r="AC116" s="236"/>
      <c r="AD116" s="237"/>
      <c r="AE116" s="235"/>
      <c r="AF116" s="241" t="s">
        <v>59</v>
      </c>
      <c r="AG116" s="242" t="s">
        <v>60</v>
      </c>
    </row>
    <row r="117" spans="1:33" s="228" customFormat="1" ht="15.75">
      <c r="A117" s="229" t="s">
        <v>291</v>
      </c>
      <c r="B117" s="230" t="s">
        <v>251</v>
      </c>
      <c r="C117" s="240" t="s">
        <v>292</v>
      </c>
      <c r="D117" s="236"/>
      <c r="E117" s="236"/>
      <c r="F117" s="237"/>
      <c r="G117" s="235"/>
      <c r="H117" s="236"/>
      <c r="I117" s="236">
        <v>8</v>
      </c>
      <c r="J117" s="237">
        <v>3</v>
      </c>
      <c r="K117" s="235" t="s">
        <v>32</v>
      </c>
      <c r="L117" s="236"/>
      <c r="M117" s="236"/>
      <c r="N117" s="237"/>
      <c r="O117" s="235"/>
      <c r="P117" s="236"/>
      <c r="Q117" s="236">
        <v>8</v>
      </c>
      <c r="R117" s="237">
        <v>3</v>
      </c>
      <c r="S117" s="235" t="s">
        <v>32</v>
      </c>
      <c r="T117" s="236"/>
      <c r="U117" s="236"/>
      <c r="V117" s="237"/>
      <c r="W117" s="235"/>
      <c r="X117" s="236"/>
      <c r="Y117" s="236"/>
      <c r="Z117" s="237"/>
      <c r="AA117" s="235"/>
      <c r="AB117" s="236"/>
      <c r="AC117" s="236"/>
      <c r="AD117" s="237"/>
      <c r="AE117" s="235"/>
      <c r="AF117" s="241" t="s">
        <v>59</v>
      </c>
      <c r="AG117" s="242" t="s">
        <v>293</v>
      </c>
    </row>
    <row r="118" spans="1:33" s="228" customFormat="1" ht="15.75">
      <c r="A118" s="246" t="s">
        <v>294</v>
      </c>
      <c r="B118" s="230" t="s">
        <v>251</v>
      </c>
      <c r="C118" s="247" t="s">
        <v>295</v>
      </c>
      <c r="D118" s="236"/>
      <c r="E118" s="236"/>
      <c r="F118" s="237"/>
      <c r="G118" s="235"/>
      <c r="H118" s="236"/>
      <c r="I118" s="236"/>
      <c r="J118" s="237"/>
      <c r="K118" s="235"/>
      <c r="L118" s="236"/>
      <c r="M118" s="236">
        <v>8</v>
      </c>
      <c r="N118" s="237">
        <v>3</v>
      </c>
      <c r="O118" s="235" t="s">
        <v>32</v>
      </c>
      <c r="P118" s="236"/>
      <c r="Q118" s="236"/>
      <c r="R118" s="237"/>
      <c r="S118" s="235"/>
      <c r="T118" s="236"/>
      <c r="U118" s="236">
        <v>8</v>
      </c>
      <c r="V118" s="237">
        <v>3</v>
      </c>
      <c r="W118" s="235" t="s">
        <v>32</v>
      </c>
      <c r="X118" s="236"/>
      <c r="Y118" s="236"/>
      <c r="Z118" s="237"/>
      <c r="AA118" s="235"/>
      <c r="AB118" s="236"/>
      <c r="AC118" s="236"/>
      <c r="AD118" s="237"/>
      <c r="AE118" s="235"/>
      <c r="AF118" s="241" t="s">
        <v>59</v>
      </c>
      <c r="AG118" s="242" t="s">
        <v>293</v>
      </c>
    </row>
    <row r="119" spans="1:33" s="228" customFormat="1" ht="15.75">
      <c r="A119" s="246" t="s">
        <v>423</v>
      </c>
      <c r="B119" s="230" t="s">
        <v>251</v>
      </c>
      <c r="C119" s="247" t="s">
        <v>422</v>
      </c>
      <c r="D119" s="236"/>
      <c r="E119" s="236"/>
      <c r="F119" s="237"/>
      <c r="G119" s="235"/>
      <c r="H119" s="236"/>
      <c r="I119" s="236"/>
      <c r="J119" s="237"/>
      <c r="K119" s="235"/>
      <c r="L119" s="236"/>
      <c r="M119" s="236"/>
      <c r="N119" s="237"/>
      <c r="O119" s="235"/>
      <c r="P119" s="236"/>
      <c r="Q119" s="236">
        <v>8</v>
      </c>
      <c r="R119" s="237">
        <v>3</v>
      </c>
      <c r="S119" s="235" t="s">
        <v>32</v>
      </c>
      <c r="T119" s="236"/>
      <c r="U119" s="236">
        <v>8</v>
      </c>
      <c r="V119" s="237">
        <v>3</v>
      </c>
      <c r="W119" s="235" t="s">
        <v>32</v>
      </c>
      <c r="X119" s="236"/>
      <c r="Y119" s="236"/>
      <c r="Z119" s="237"/>
      <c r="AA119" s="235"/>
      <c r="AB119" s="236"/>
      <c r="AC119" s="236"/>
      <c r="AD119" s="237"/>
      <c r="AE119" s="235"/>
      <c r="AF119" s="241" t="s">
        <v>59</v>
      </c>
      <c r="AG119" s="242" t="s">
        <v>293</v>
      </c>
    </row>
    <row r="120" spans="1:33" s="228" customFormat="1" ht="15.75">
      <c r="A120" s="373" t="s">
        <v>429</v>
      </c>
      <c r="B120" s="230" t="s">
        <v>251</v>
      </c>
      <c r="C120" s="374" t="s">
        <v>430</v>
      </c>
      <c r="D120" s="236"/>
      <c r="E120" s="236"/>
      <c r="F120" s="237"/>
      <c r="G120" s="235"/>
      <c r="H120" s="236"/>
      <c r="I120" s="236">
        <v>8</v>
      </c>
      <c r="J120" s="237">
        <v>3</v>
      </c>
      <c r="K120" s="235" t="s">
        <v>32</v>
      </c>
      <c r="L120" s="236"/>
      <c r="M120" s="236">
        <v>8</v>
      </c>
      <c r="N120" s="237">
        <v>3</v>
      </c>
      <c r="O120" s="235" t="s">
        <v>32</v>
      </c>
      <c r="P120" s="236"/>
      <c r="Q120" s="236">
        <v>8</v>
      </c>
      <c r="R120" s="237">
        <v>3</v>
      </c>
      <c r="S120" s="235" t="s">
        <v>32</v>
      </c>
      <c r="T120" s="236"/>
      <c r="U120" s="236">
        <v>8</v>
      </c>
      <c r="V120" s="237">
        <v>3</v>
      </c>
      <c r="W120" s="235" t="s">
        <v>32</v>
      </c>
      <c r="X120" s="236"/>
      <c r="Y120" s="236"/>
      <c r="Z120" s="237"/>
      <c r="AA120" s="235"/>
      <c r="AB120" s="236"/>
      <c r="AC120" s="236"/>
      <c r="AD120" s="237"/>
      <c r="AE120" s="235"/>
      <c r="AF120" s="375" t="s">
        <v>59</v>
      </c>
      <c r="AG120" s="376" t="s">
        <v>293</v>
      </c>
    </row>
    <row r="121" spans="1:33" s="228" customFormat="1" ht="15.75">
      <c r="A121" s="229" t="s">
        <v>296</v>
      </c>
      <c r="B121" s="230" t="s">
        <v>251</v>
      </c>
      <c r="C121" s="240" t="s">
        <v>297</v>
      </c>
      <c r="D121" s="236"/>
      <c r="E121" s="236"/>
      <c r="F121" s="237"/>
      <c r="G121" s="235"/>
      <c r="H121" s="236">
        <v>4</v>
      </c>
      <c r="I121" s="236">
        <v>4</v>
      </c>
      <c r="J121" s="237">
        <v>3</v>
      </c>
      <c r="K121" s="235" t="s">
        <v>16</v>
      </c>
      <c r="L121" s="236">
        <v>4</v>
      </c>
      <c r="M121" s="236">
        <v>4</v>
      </c>
      <c r="N121" s="237">
        <v>3</v>
      </c>
      <c r="O121" s="235" t="s">
        <v>16</v>
      </c>
      <c r="P121" s="236">
        <v>4</v>
      </c>
      <c r="Q121" s="236">
        <v>4</v>
      </c>
      <c r="R121" s="237">
        <v>3</v>
      </c>
      <c r="S121" s="235" t="s">
        <v>16</v>
      </c>
      <c r="T121" s="236">
        <v>4</v>
      </c>
      <c r="U121" s="236">
        <v>4</v>
      </c>
      <c r="V121" s="237">
        <v>3</v>
      </c>
      <c r="W121" s="235" t="s">
        <v>16</v>
      </c>
      <c r="X121" s="236"/>
      <c r="Y121" s="236"/>
      <c r="Z121" s="237"/>
      <c r="AA121" s="235"/>
      <c r="AB121" s="236"/>
      <c r="AC121" s="236"/>
      <c r="AD121" s="237"/>
      <c r="AE121" s="235"/>
      <c r="AF121" s="241" t="s">
        <v>298</v>
      </c>
      <c r="AG121" s="242" t="s">
        <v>299</v>
      </c>
    </row>
    <row r="122" spans="1:33" s="228" customFormat="1" ht="15.75">
      <c r="A122" s="229" t="s">
        <v>300</v>
      </c>
      <c r="B122" s="230" t="s">
        <v>251</v>
      </c>
      <c r="C122" s="240" t="s">
        <v>301</v>
      </c>
      <c r="D122" s="236"/>
      <c r="E122" s="236"/>
      <c r="F122" s="237"/>
      <c r="G122" s="235"/>
      <c r="H122" s="236">
        <v>8</v>
      </c>
      <c r="I122" s="236"/>
      <c r="J122" s="237">
        <v>3</v>
      </c>
      <c r="K122" s="235" t="s">
        <v>16</v>
      </c>
      <c r="L122" s="236">
        <v>8</v>
      </c>
      <c r="M122" s="236"/>
      <c r="N122" s="237">
        <v>3</v>
      </c>
      <c r="O122" s="235" t="s">
        <v>16</v>
      </c>
      <c r="P122" s="236">
        <v>8</v>
      </c>
      <c r="Q122" s="236"/>
      <c r="R122" s="237">
        <v>3</v>
      </c>
      <c r="S122" s="235" t="s">
        <v>16</v>
      </c>
      <c r="T122" s="236">
        <v>8</v>
      </c>
      <c r="U122" s="236"/>
      <c r="V122" s="237">
        <v>3</v>
      </c>
      <c r="W122" s="235" t="s">
        <v>16</v>
      </c>
      <c r="X122" s="236"/>
      <c r="Y122" s="236"/>
      <c r="Z122" s="237"/>
      <c r="AA122" s="235"/>
      <c r="AB122" s="236"/>
      <c r="AC122" s="236"/>
      <c r="AD122" s="237"/>
      <c r="AE122" s="235"/>
      <c r="AF122" s="241" t="s">
        <v>298</v>
      </c>
      <c r="AG122" s="242" t="s">
        <v>302</v>
      </c>
    </row>
    <row r="123" spans="1:33" s="228" customFormat="1" ht="15.75">
      <c r="A123" s="229" t="s">
        <v>303</v>
      </c>
      <c r="B123" s="230" t="s">
        <v>251</v>
      </c>
      <c r="C123" s="240" t="s">
        <v>304</v>
      </c>
      <c r="D123" s="236"/>
      <c r="E123" s="236"/>
      <c r="F123" s="237"/>
      <c r="G123" s="235"/>
      <c r="H123" s="236">
        <v>8</v>
      </c>
      <c r="I123" s="236"/>
      <c r="J123" s="237">
        <v>3</v>
      </c>
      <c r="K123" s="235" t="s">
        <v>18</v>
      </c>
      <c r="L123" s="236"/>
      <c r="M123" s="236"/>
      <c r="N123" s="237"/>
      <c r="O123" s="235"/>
      <c r="P123" s="236">
        <v>8</v>
      </c>
      <c r="Q123" s="236"/>
      <c r="R123" s="237">
        <v>3</v>
      </c>
      <c r="S123" s="235" t="s">
        <v>18</v>
      </c>
      <c r="T123" s="236"/>
      <c r="U123" s="236"/>
      <c r="V123" s="237"/>
      <c r="W123" s="235"/>
      <c r="X123" s="236"/>
      <c r="Y123" s="236"/>
      <c r="Z123" s="237"/>
      <c r="AA123" s="235"/>
      <c r="AB123" s="236"/>
      <c r="AC123" s="236"/>
      <c r="AD123" s="237"/>
      <c r="AE123" s="235"/>
      <c r="AF123" s="375" t="s">
        <v>431</v>
      </c>
      <c r="AG123" s="242" t="s">
        <v>305</v>
      </c>
    </row>
    <row r="124" spans="1:33" s="228" customFormat="1" ht="15.75">
      <c r="A124" s="229" t="s">
        <v>306</v>
      </c>
      <c r="B124" s="248" t="s">
        <v>251</v>
      </c>
      <c r="C124" s="240" t="s">
        <v>307</v>
      </c>
      <c r="D124" s="236"/>
      <c r="E124" s="236"/>
      <c r="F124" s="237"/>
      <c r="G124" s="235"/>
      <c r="H124" s="236"/>
      <c r="I124" s="236"/>
      <c r="J124" s="237"/>
      <c r="K124" s="235"/>
      <c r="L124" s="236"/>
      <c r="M124" s="236"/>
      <c r="N124" s="237"/>
      <c r="O124" s="235"/>
      <c r="P124" s="236"/>
      <c r="Q124" s="236"/>
      <c r="R124" s="237"/>
      <c r="S124" s="235"/>
      <c r="T124" s="236">
        <v>8</v>
      </c>
      <c r="U124" s="236"/>
      <c r="V124" s="237">
        <v>3</v>
      </c>
      <c r="W124" s="235" t="s">
        <v>87</v>
      </c>
      <c r="X124" s="236"/>
      <c r="Y124" s="236"/>
      <c r="Z124" s="237"/>
      <c r="AA124" s="235"/>
      <c r="AB124" s="236"/>
      <c r="AC124" s="236"/>
      <c r="AD124" s="237"/>
      <c r="AE124" s="235"/>
      <c r="AF124" s="375" t="s">
        <v>431</v>
      </c>
      <c r="AG124" s="242" t="s">
        <v>308</v>
      </c>
    </row>
    <row r="125" spans="1:33" s="228" customFormat="1" ht="15.75">
      <c r="A125" s="229" t="s">
        <v>309</v>
      </c>
      <c r="B125" s="230" t="s">
        <v>251</v>
      </c>
      <c r="C125" s="240" t="s">
        <v>310</v>
      </c>
      <c r="D125" s="236"/>
      <c r="E125" s="236"/>
      <c r="F125" s="237"/>
      <c r="G125" s="235"/>
      <c r="H125" s="236">
        <v>8</v>
      </c>
      <c r="I125" s="236"/>
      <c r="J125" s="237">
        <v>3</v>
      </c>
      <c r="K125" s="235" t="s">
        <v>18</v>
      </c>
      <c r="L125" s="236">
        <v>8</v>
      </c>
      <c r="M125" s="236"/>
      <c r="N125" s="237">
        <v>3</v>
      </c>
      <c r="O125" s="235" t="s">
        <v>18</v>
      </c>
      <c r="P125" s="236">
        <v>8</v>
      </c>
      <c r="Q125" s="236"/>
      <c r="R125" s="237">
        <v>3</v>
      </c>
      <c r="S125" s="235" t="s">
        <v>18</v>
      </c>
      <c r="T125" s="236">
        <v>8</v>
      </c>
      <c r="U125" s="236"/>
      <c r="V125" s="237">
        <v>3</v>
      </c>
      <c r="W125" s="235" t="s">
        <v>18</v>
      </c>
      <c r="X125" s="236"/>
      <c r="Y125" s="236"/>
      <c r="Z125" s="237"/>
      <c r="AA125" s="235"/>
      <c r="AB125" s="236"/>
      <c r="AC125" s="236"/>
      <c r="AD125" s="237"/>
      <c r="AE125" s="235"/>
      <c r="AF125" s="375" t="s">
        <v>431</v>
      </c>
      <c r="AG125" s="242" t="s">
        <v>311</v>
      </c>
    </row>
    <row r="126" spans="1:33" s="228" customFormat="1" ht="15.75">
      <c r="A126" s="229" t="s">
        <v>312</v>
      </c>
      <c r="B126" s="248" t="s">
        <v>251</v>
      </c>
      <c r="C126" s="240" t="s">
        <v>313</v>
      </c>
      <c r="D126" s="249"/>
      <c r="E126" s="249"/>
      <c r="F126" s="250"/>
      <c r="G126" s="251"/>
      <c r="H126" s="249">
        <v>8</v>
      </c>
      <c r="I126" s="249"/>
      <c r="J126" s="250">
        <v>3</v>
      </c>
      <c r="K126" s="251" t="s">
        <v>18</v>
      </c>
      <c r="L126" s="249">
        <v>8</v>
      </c>
      <c r="M126" s="249"/>
      <c r="N126" s="250">
        <v>3</v>
      </c>
      <c r="O126" s="251" t="s">
        <v>18</v>
      </c>
      <c r="P126" s="249">
        <v>8</v>
      </c>
      <c r="Q126" s="249"/>
      <c r="R126" s="250">
        <v>3</v>
      </c>
      <c r="S126" s="251" t="s">
        <v>18</v>
      </c>
      <c r="T126" s="249">
        <v>8</v>
      </c>
      <c r="U126" s="249"/>
      <c r="V126" s="250">
        <v>3</v>
      </c>
      <c r="W126" s="251" t="s">
        <v>18</v>
      </c>
      <c r="X126" s="249"/>
      <c r="Y126" s="249"/>
      <c r="Z126" s="250"/>
      <c r="AA126" s="251"/>
      <c r="AB126" s="249"/>
      <c r="AC126" s="249"/>
      <c r="AD126" s="250"/>
      <c r="AE126" s="251"/>
      <c r="AF126" s="252" t="s">
        <v>39</v>
      </c>
      <c r="AG126" s="253" t="s">
        <v>314</v>
      </c>
    </row>
    <row r="127" spans="1:33" s="228" customFormat="1" ht="15.75">
      <c r="A127" s="229" t="s">
        <v>315</v>
      </c>
      <c r="B127" s="248" t="s">
        <v>251</v>
      </c>
      <c r="C127" s="240" t="s">
        <v>316</v>
      </c>
      <c r="D127" s="249"/>
      <c r="E127" s="249"/>
      <c r="F127" s="250"/>
      <c r="G127" s="251"/>
      <c r="H127" s="249"/>
      <c r="I127" s="249"/>
      <c r="J127" s="250"/>
      <c r="K127" s="251"/>
      <c r="L127" s="249"/>
      <c r="M127" s="249"/>
      <c r="N127" s="250"/>
      <c r="O127" s="251"/>
      <c r="P127" s="249"/>
      <c r="Q127" s="249"/>
      <c r="R127" s="250"/>
      <c r="S127" s="251"/>
      <c r="T127" s="249">
        <v>8</v>
      </c>
      <c r="U127" s="249"/>
      <c r="V127" s="250">
        <v>3</v>
      </c>
      <c r="W127" s="251" t="s">
        <v>16</v>
      </c>
      <c r="X127" s="249"/>
      <c r="Y127" s="249"/>
      <c r="Z127" s="250"/>
      <c r="AA127" s="251"/>
      <c r="AB127" s="249"/>
      <c r="AC127" s="249"/>
      <c r="AD127" s="250"/>
      <c r="AE127" s="251"/>
      <c r="AF127" s="252" t="s">
        <v>39</v>
      </c>
      <c r="AG127" s="253" t="s">
        <v>317</v>
      </c>
    </row>
    <row r="128" spans="1:33" s="228" customFormat="1" ht="15.75">
      <c r="A128" s="229" t="s">
        <v>318</v>
      </c>
      <c r="B128" s="230" t="s">
        <v>251</v>
      </c>
      <c r="C128" s="240" t="s">
        <v>319</v>
      </c>
      <c r="D128" s="236"/>
      <c r="E128" s="236"/>
      <c r="F128" s="237"/>
      <c r="G128" s="235"/>
      <c r="H128" s="236">
        <v>8</v>
      </c>
      <c r="I128" s="236"/>
      <c r="J128" s="237">
        <v>3</v>
      </c>
      <c r="K128" s="235" t="s">
        <v>87</v>
      </c>
      <c r="L128" s="236">
        <v>8</v>
      </c>
      <c r="M128" s="236"/>
      <c r="N128" s="237">
        <v>3</v>
      </c>
      <c r="O128" s="235" t="s">
        <v>87</v>
      </c>
      <c r="P128" s="236">
        <v>8</v>
      </c>
      <c r="Q128" s="236"/>
      <c r="R128" s="237">
        <v>3</v>
      </c>
      <c r="S128" s="235" t="s">
        <v>87</v>
      </c>
      <c r="T128" s="236">
        <v>8</v>
      </c>
      <c r="U128" s="236"/>
      <c r="V128" s="237">
        <v>3</v>
      </c>
      <c r="W128" s="235" t="s">
        <v>87</v>
      </c>
      <c r="X128" s="236"/>
      <c r="Y128" s="236"/>
      <c r="Z128" s="237"/>
      <c r="AA128" s="235"/>
      <c r="AB128" s="236"/>
      <c r="AC128" s="236"/>
      <c r="AD128" s="237"/>
      <c r="AE128" s="235"/>
      <c r="AF128" s="241" t="s">
        <v>39</v>
      </c>
      <c r="AG128" s="242" t="s">
        <v>314</v>
      </c>
    </row>
    <row r="129" spans="1:33" s="228" customFormat="1" ht="15.75">
      <c r="A129" s="229" t="s">
        <v>320</v>
      </c>
      <c r="B129" s="230" t="s">
        <v>251</v>
      </c>
      <c r="C129" s="240" t="s">
        <v>321</v>
      </c>
      <c r="D129" s="236"/>
      <c r="E129" s="236"/>
      <c r="F129" s="237"/>
      <c r="G129" s="235"/>
      <c r="H129" s="236"/>
      <c r="I129" s="236"/>
      <c r="J129" s="237"/>
      <c r="K129" s="235"/>
      <c r="L129" s="236"/>
      <c r="M129" s="236"/>
      <c r="N129" s="237"/>
      <c r="O129" s="235"/>
      <c r="P129" s="236"/>
      <c r="Q129" s="236"/>
      <c r="R129" s="237"/>
      <c r="S129" s="235"/>
      <c r="T129" s="236"/>
      <c r="U129" s="236">
        <v>8</v>
      </c>
      <c r="V129" s="237">
        <v>3</v>
      </c>
      <c r="W129" s="235" t="s">
        <v>16</v>
      </c>
      <c r="X129" s="236"/>
      <c r="Y129" s="236"/>
      <c r="Z129" s="237"/>
      <c r="AA129" s="235"/>
      <c r="AB129" s="236"/>
      <c r="AC129" s="236"/>
      <c r="AD129" s="237"/>
      <c r="AE129" s="235"/>
      <c r="AF129" s="241" t="s">
        <v>39</v>
      </c>
      <c r="AG129" s="242" t="s">
        <v>322</v>
      </c>
    </row>
    <row r="130" spans="1:33" s="245" customFormat="1" ht="15.75">
      <c r="A130" s="229" t="s">
        <v>323</v>
      </c>
      <c r="B130" s="230" t="s">
        <v>251</v>
      </c>
      <c r="C130" s="240" t="s">
        <v>324</v>
      </c>
      <c r="D130" s="236"/>
      <c r="E130" s="236"/>
      <c r="F130" s="237"/>
      <c r="G130" s="235"/>
      <c r="H130" s="236"/>
      <c r="I130" s="236"/>
      <c r="J130" s="237"/>
      <c r="K130" s="235"/>
      <c r="L130" s="236"/>
      <c r="M130" s="236"/>
      <c r="N130" s="237"/>
      <c r="O130" s="235"/>
      <c r="P130" s="236"/>
      <c r="Q130" s="236"/>
      <c r="R130" s="237"/>
      <c r="S130" s="235"/>
      <c r="T130" s="236"/>
      <c r="U130" s="236">
        <v>8</v>
      </c>
      <c r="V130" s="237">
        <v>3</v>
      </c>
      <c r="W130" s="235" t="s">
        <v>16</v>
      </c>
      <c r="X130" s="236"/>
      <c r="Y130" s="236"/>
      <c r="Z130" s="237"/>
      <c r="AA130" s="235"/>
      <c r="AB130" s="236"/>
      <c r="AC130" s="236"/>
      <c r="AD130" s="237"/>
      <c r="AE130" s="235"/>
      <c r="AF130" s="241" t="s">
        <v>39</v>
      </c>
      <c r="AG130" s="242" t="s">
        <v>322</v>
      </c>
    </row>
    <row r="131" spans="1:33" s="245" customFormat="1" ht="15.75">
      <c r="A131" s="229" t="s">
        <v>325</v>
      </c>
      <c r="B131" s="230" t="s">
        <v>251</v>
      </c>
      <c r="C131" s="240" t="s">
        <v>326</v>
      </c>
      <c r="D131" s="236"/>
      <c r="E131" s="236"/>
      <c r="F131" s="237"/>
      <c r="G131" s="235"/>
      <c r="H131" s="236"/>
      <c r="I131" s="236"/>
      <c r="J131" s="237"/>
      <c r="K131" s="235"/>
      <c r="L131" s="236"/>
      <c r="M131" s="236"/>
      <c r="N131" s="237"/>
      <c r="O131" s="235"/>
      <c r="P131" s="236"/>
      <c r="Q131" s="236"/>
      <c r="R131" s="237"/>
      <c r="S131" s="235"/>
      <c r="T131" s="236">
        <v>8</v>
      </c>
      <c r="U131" s="236"/>
      <c r="V131" s="237">
        <v>3</v>
      </c>
      <c r="W131" s="235" t="s">
        <v>16</v>
      </c>
      <c r="X131" s="236"/>
      <c r="Y131" s="236"/>
      <c r="Z131" s="237"/>
      <c r="AA131" s="235"/>
      <c r="AB131" s="236"/>
      <c r="AC131" s="236"/>
      <c r="AD131" s="237"/>
      <c r="AE131" s="235"/>
      <c r="AF131" s="241" t="s">
        <v>39</v>
      </c>
      <c r="AG131" s="242" t="s">
        <v>317</v>
      </c>
    </row>
    <row r="132" spans="1:33" s="228" customFormat="1" ht="15.75">
      <c r="A132" s="379" t="s">
        <v>327</v>
      </c>
      <c r="B132" s="230" t="s">
        <v>251</v>
      </c>
      <c r="C132" s="378" t="s">
        <v>328</v>
      </c>
      <c r="D132" s="236"/>
      <c r="E132" s="236"/>
      <c r="F132" s="237"/>
      <c r="G132" s="235"/>
      <c r="H132" s="236"/>
      <c r="I132" s="236"/>
      <c r="J132" s="237"/>
      <c r="K132" s="235"/>
      <c r="L132" s="236"/>
      <c r="M132" s="236"/>
      <c r="N132" s="237"/>
      <c r="O132" s="235"/>
      <c r="P132" s="236"/>
      <c r="Q132" s="236"/>
      <c r="R132" s="237"/>
      <c r="S132" s="235"/>
      <c r="T132" s="236"/>
      <c r="U132" s="236"/>
      <c r="V132" s="237"/>
      <c r="W132" s="235"/>
      <c r="X132" s="236"/>
      <c r="Y132" s="236"/>
      <c r="Z132" s="237"/>
      <c r="AA132" s="235"/>
      <c r="AB132" s="236"/>
      <c r="AC132" s="236"/>
      <c r="AD132" s="237"/>
      <c r="AE132" s="235"/>
      <c r="AF132" s="375" t="s">
        <v>432</v>
      </c>
      <c r="AG132" s="242" t="s">
        <v>329</v>
      </c>
    </row>
    <row r="133" spans="1:33" s="228" customFormat="1" ht="15.75">
      <c r="A133" s="379" t="s">
        <v>330</v>
      </c>
      <c r="B133" s="230" t="s">
        <v>251</v>
      </c>
      <c r="C133" s="378" t="s">
        <v>331</v>
      </c>
      <c r="D133" s="236"/>
      <c r="E133" s="236"/>
      <c r="F133" s="237"/>
      <c r="G133" s="235"/>
      <c r="H133" s="236"/>
      <c r="I133" s="236"/>
      <c r="J133" s="237"/>
      <c r="K133" s="235"/>
      <c r="L133" s="236"/>
      <c r="M133" s="236"/>
      <c r="N133" s="237"/>
      <c r="O133" s="235"/>
      <c r="P133" s="236"/>
      <c r="Q133" s="236">
        <v>8</v>
      </c>
      <c r="R133" s="237">
        <v>3</v>
      </c>
      <c r="S133" s="235" t="s">
        <v>32</v>
      </c>
      <c r="T133" s="236"/>
      <c r="U133" s="236"/>
      <c r="V133" s="237"/>
      <c r="W133" s="235"/>
      <c r="X133" s="236"/>
      <c r="Y133" s="236"/>
      <c r="Z133" s="237"/>
      <c r="AA133" s="235"/>
      <c r="AB133" s="236"/>
      <c r="AC133" s="236"/>
      <c r="AD133" s="237"/>
      <c r="AE133" s="235"/>
      <c r="AF133" s="375" t="s">
        <v>432</v>
      </c>
      <c r="AG133" s="242" t="s">
        <v>332</v>
      </c>
    </row>
    <row r="134" spans="1:33" s="228" customFormat="1" ht="15.75">
      <c r="A134" s="379" t="s">
        <v>333</v>
      </c>
      <c r="B134" s="230" t="s">
        <v>251</v>
      </c>
      <c r="C134" s="378" t="s">
        <v>334</v>
      </c>
      <c r="D134" s="236"/>
      <c r="E134" s="236"/>
      <c r="F134" s="237"/>
      <c r="G134" s="235"/>
      <c r="H134" s="236"/>
      <c r="I134" s="236"/>
      <c r="J134" s="237"/>
      <c r="K134" s="235"/>
      <c r="L134" s="236"/>
      <c r="M134" s="236"/>
      <c r="N134" s="237"/>
      <c r="O134" s="235"/>
      <c r="P134" s="236"/>
      <c r="Q134" s="236"/>
      <c r="R134" s="237"/>
      <c r="S134" s="235"/>
      <c r="T134" s="236"/>
      <c r="U134" s="236">
        <v>8</v>
      </c>
      <c r="V134" s="237">
        <v>3</v>
      </c>
      <c r="W134" s="235" t="s">
        <v>32</v>
      </c>
      <c r="X134" s="236"/>
      <c r="Y134" s="236"/>
      <c r="Z134" s="237"/>
      <c r="AA134" s="235"/>
      <c r="AB134" s="236"/>
      <c r="AC134" s="236"/>
      <c r="AD134" s="237"/>
      <c r="AE134" s="235"/>
      <c r="AF134" s="375" t="s">
        <v>432</v>
      </c>
      <c r="AG134" s="242" t="s">
        <v>332</v>
      </c>
    </row>
    <row r="135" spans="1:33" s="228" customFormat="1" ht="15.75">
      <c r="A135" s="379" t="s">
        <v>335</v>
      </c>
      <c r="B135" s="230" t="s">
        <v>251</v>
      </c>
      <c r="C135" s="378" t="s">
        <v>336</v>
      </c>
      <c r="D135" s="236"/>
      <c r="E135" s="236"/>
      <c r="F135" s="237"/>
      <c r="G135" s="235"/>
      <c r="H135" s="236"/>
      <c r="I135" s="236"/>
      <c r="J135" s="237"/>
      <c r="K135" s="235"/>
      <c r="L135" s="236"/>
      <c r="M135" s="236"/>
      <c r="N135" s="237"/>
      <c r="O135" s="235"/>
      <c r="P135" s="236"/>
      <c r="Q135" s="236"/>
      <c r="R135" s="237"/>
      <c r="S135" s="235"/>
      <c r="T135" s="236"/>
      <c r="U135" s="236"/>
      <c r="V135" s="237"/>
      <c r="W135" s="235"/>
      <c r="X135" s="236"/>
      <c r="Y135" s="236"/>
      <c r="Z135" s="237"/>
      <c r="AA135" s="235"/>
      <c r="AB135" s="236"/>
      <c r="AC135" s="236"/>
      <c r="AD135" s="237"/>
      <c r="AE135" s="235"/>
      <c r="AF135" s="375" t="s">
        <v>432</v>
      </c>
      <c r="AG135" s="242" t="s">
        <v>332</v>
      </c>
    </row>
    <row r="136" spans="1:33" s="228" customFormat="1" ht="15.75">
      <c r="A136" s="379" t="s">
        <v>337</v>
      </c>
      <c r="B136" s="230" t="s">
        <v>251</v>
      </c>
      <c r="C136" s="378" t="s">
        <v>338</v>
      </c>
      <c r="D136" s="236"/>
      <c r="E136" s="236"/>
      <c r="F136" s="237"/>
      <c r="G136" s="235"/>
      <c r="H136" s="236"/>
      <c r="I136" s="236"/>
      <c r="J136" s="237"/>
      <c r="K136" s="235"/>
      <c r="L136" s="236"/>
      <c r="M136" s="236"/>
      <c r="N136" s="237"/>
      <c r="O136" s="235"/>
      <c r="P136" s="236"/>
      <c r="Q136" s="236"/>
      <c r="R136" s="237"/>
      <c r="S136" s="235"/>
      <c r="T136" s="236"/>
      <c r="U136" s="236"/>
      <c r="V136" s="237"/>
      <c r="W136" s="235"/>
      <c r="X136" s="236"/>
      <c r="Y136" s="236"/>
      <c r="Z136" s="237"/>
      <c r="AA136" s="235"/>
      <c r="AB136" s="236"/>
      <c r="AC136" s="236"/>
      <c r="AD136" s="237"/>
      <c r="AE136" s="235"/>
      <c r="AF136" s="375" t="s">
        <v>432</v>
      </c>
      <c r="AG136" s="242" t="s">
        <v>339</v>
      </c>
    </row>
    <row r="137" spans="1:33" s="228" customFormat="1" ht="15.75">
      <c r="A137" s="379" t="s">
        <v>340</v>
      </c>
      <c r="B137" s="230" t="s">
        <v>251</v>
      </c>
      <c r="C137" s="378" t="s">
        <v>341</v>
      </c>
      <c r="D137" s="236"/>
      <c r="E137" s="236"/>
      <c r="F137" s="237"/>
      <c r="G137" s="235"/>
      <c r="H137" s="236"/>
      <c r="I137" s="236"/>
      <c r="J137" s="237"/>
      <c r="K137" s="235"/>
      <c r="L137" s="236"/>
      <c r="M137" s="236"/>
      <c r="N137" s="237"/>
      <c r="O137" s="235"/>
      <c r="P137" s="236"/>
      <c r="Q137" s="236"/>
      <c r="R137" s="237"/>
      <c r="S137" s="235"/>
      <c r="T137" s="236"/>
      <c r="U137" s="236">
        <v>8</v>
      </c>
      <c r="V137" s="237">
        <v>3</v>
      </c>
      <c r="W137" s="235" t="s">
        <v>32</v>
      </c>
      <c r="X137" s="236"/>
      <c r="Y137" s="236"/>
      <c r="Z137" s="237"/>
      <c r="AA137" s="235"/>
      <c r="AB137" s="236"/>
      <c r="AC137" s="236"/>
      <c r="AD137" s="237"/>
      <c r="AE137" s="235"/>
      <c r="AF137" s="375" t="s">
        <v>433</v>
      </c>
      <c r="AG137" s="242" t="s">
        <v>342</v>
      </c>
    </row>
    <row r="138" spans="1:33" s="228" customFormat="1" ht="15.75">
      <c r="A138" s="379" t="s">
        <v>343</v>
      </c>
      <c r="B138" s="230" t="s">
        <v>251</v>
      </c>
      <c r="C138" s="378" t="s">
        <v>344</v>
      </c>
      <c r="D138" s="236"/>
      <c r="E138" s="236"/>
      <c r="F138" s="237"/>
      <c r="G138" s="235"/>
      <c r="H138" s="236">
        <v>8</v>
      </c>
      <c r="I138" s="236"/>
      <c r="J138" s="237">
        <v>3</v>
      </c>
      <c r="K138" s="235" t="s">
        <v>32</v>
      </c>
      <c r="L138" s="236">
        <v>8</v>
      </c>
      <c r="M138" s="236"/>
      <c r="N138" s="237">
        <v>3</v>
      </c>
      <c r="O138" s="235" t="s">
        <v>32</v>
      </c>
      <c r="P138" s="236">
        <v>8</v>
      </c>
      <c r="Q138" s="236"/>
      <c r="R138" s="237">
        <v>3</v>
      </c>
      <c r="S138" s="235" t="s">
        <v>32</v>
      </c>
      <c r="T138" s="236">
        <v>8</v>
      </c>
      <c r="U138" s="236"/>
      <c r="V138" s="237">
        <v>3</v>
      </c>
      <c r="W138" s="235" t="s">
        <v>32</v>
      </c>
      <c r="X138" s="236"/>
      <c r="Y138" s="236"/>
      <c r="Z138" s="237"/>
      <c r="AA138" s="235"/>
      <c r="AB138" s="236"/>
      <c r="AC138" s="236"/>
      <c r="AD138" s="237"/>
      <c r="AE138" s="235"/>
      <c r="AF138" s="375" t="s">
        <v>433</v>
      </c>
      <c r="AG138" s="242" t="s">
        <v>345</v>
      </c>
    </row>
    <row r="139" spans="1:33" s="228" customFormat="1" ht="15.75">
      <c r="A139" s="379" t="s">
        <v>346</v>
      </c>
      <c r="B139" s="230" t="s">
        <v>251</v>
      </c>
      <c r="C139" s="378" t="s">
        <v>347</v>
      </c>
      <c r="D139" s="254"/>
      <c r="E139" s="254"/>
      <c r="F139" s="255"/>
      <c r="G139" s="256"/>
      <c r="H139" s="254"/>
      <c r="I139" s="254"/>
      <c r="J139" s="255"/>
      <c r="K139" s="256"/>
      <c r="L139" s="254"/>
      <c r="M139" s="254"/>
      <c r="N139" s="255"/>
      <c r="O139" s="256"/>
      <c r="P139" s="254"/>
      <c r="Q139" s="254"/>
      <c r="R139" s="255"/>
      <c r="S139" s="256"/>
      <c r="T139" s="254"/>
      <c r="U139" s="254">
        <v>8</v>
      </c>
      <c r="V139" s="255">
        <v>3</v>
      </c>
      <c r="W139" s="256" t="s">
        <v>32</v>
      </c>
      <c r="X139" s="254"/>
      <c r="Y139" s="254"/>
      <c r="Z139" s="255"/>
      <c r="AA139" s="256"/>
      <c r="AB139" s="254"/>
      <c r="AC139" s="254"/>
      <c r="AD139" s="255"/>
      <c r="AE139" s="256"/>
      <c r="AF139" s="375" t="s">
        <v>433</v>
      </c>
      <c r="AG139" s="258" t="s">
        <v>342</v>
      </c>
    </row>
    <row r="140" spans="1:33" s="228" customFormat="1" ht="15.75">
      <c r="A140" s="373" t="s">
        <v>348</v>
      </c>
      <c r="B140" s="248" t="s">
        <v>251</v>
      </c>
      <c r="C140" s="374" t="s">
        <v>349</v>
      </c>
      <c r="D140" s="254"/>
      <c r="E140" s="254"/>
      <c r="F140" s="255"/>
      <c r="G140" s="256"/>
      <c r="H140" s="254"/>
      <c r="I140" s="254">
        <v>8</v>
      </c>
      <c r="J140" s="255">
        <v>3</v>
      </c>
      <c r="K140" s="256" t="s">
        <v>32</v>
      </c>
      <c r="L140" s="254"/>
      <c r="M140" s="254"/>
      <c r="N140" s="255"/>
      <c r="O140" s="256"/>
      <c r="P140" s="254"/>
      <c r="Q140" s="254">
        <v>8</v>
      </c>
      <c r="R140" s="255">
        <v>3</v>
      </c>
      <c r="S140" s="256" t="s">
        <v>32</v>
      </c>
      <c r="T140" s="254"/>
      <c r="U140" s="254"/>
      <c r="V140" s="255"/>
      <c r="W140" s="256"/>
      <c r="X140" s="254"/>
      <c r="Y140" s="254"/>
      <c r="Z140" s="255"/>
      <c r="AA140" s="256"/>
      <c r="AB140" s="254"/>
      <c r="AC140" s="254"/>
      <c r="AD140" s="255"/>
      <c r="AE140" s="256"/>
      <c r="AF140" s="375" t="s">
        <v>433</v>
      </c>
      <c r="AG140" s="258" t="s">
        <v>350</v>
      </c>
    </row>
    <row r="141" spans="1:33" s="228" customFormat="1" ht="15.75">
      <c r="A141" s="229" t="s">
        <v>351</v>
      </c>
      <c r="B141" s="230" t="s">
        <v>251</v>
      </c>
      <c r="C141" s="240" t="s">
        <v>352</v>
      </c>
      <c r="D141" s="254"/>
      <c r="E141" s="254"/>
      <c r="F141" s="255"/>
      <c r="G141" s="256"/>
      <c r="H141" s="254">
        <v>8</v>
      </c>
      <c r="I141" s="254"/>
      <c r="J141" s="255">
        <v>3</v>
      </c>
      <c r="K141" s="256" t="s">
        <v>87</v>
      </c>
      <c r="L141" s="254">
        <v>8</v>
      </c>
      <c r="M141" s="254"/>
      <c r="N141" s="255">
        <v>3</v>
      </c>
      <c r="O141" s="256" t="s">
        <v>87</v>
      </c>
      <c r="P141" s="254">
        <v>8</v>
      </c>
      <c r="Q141" s="254"/>
      <c r="R141" s="255">
        <v>3</v>
      </c>
      <c r="S141" s="256" t="s">
        <v>87</v>
      </c>
      <c r="T141" s="254"/>
      <c r="U141" s="254"/>
      <c r="V141" s="255"/>
      <c r="W141" s="256"/>
      <c r="X141" s="254"/>
      <c r="Y141" s="254"/>
      <c r="Z141" s="255"/>
      <c r="AA141" s="256"/>
      <c r="AB141" s="254"/>
      <c r="AC141" s="254"/>
      <c r="AD141" s="255"/>
      <c r="AE141" s="256"/>
      <c r="AF141" s="257" t="s">
        <v>353</v>
      </c>
      <c r="AG141" s="258" t="s">
        <v>354</v>
      </c>
    </row>
    <row r="142" spans="1:33" s="228" customFormat="1" ht="15.75">
      <c r="A142" s="379" t="s">
        <v>355</v>
      </c>
      <c r="B142" s="230" t="s">
        <v>251</v>
      </c>
      <c r="C142" s="378" t="s">
        <v>356</v>
      </c>
      <c r="D142" s="254"/>
      <c r="E142" s="254"/>
      <c r="F142" s="255"/>
      <c r="G142" s="256"/>
      <c r="H142" s="254"/>
      <c r="I142" s="254"/>
      <c r="J142" s="255"/>
      <c r="K142" s="256"/>
      <c r="L142" s="254"/>
      <c r="M142" s="254"/>
      <c r="N142" s="255"/>
      <c r="O142" s="256"/>
      <c r="P142" s="254"/>
      <c r="Q142" s="254"/>
      <c r="R142" s="255"/>
      <c r="S142" s="256"/>
      <c r="T142" s="254"/>
      <c r="U142" s="254"/>
      <c r="V142" s="255"/>
      <c r="W142" s="256"/>
      <c r="X142" s="254"/>
      <c r="Y142" s="254"/>
      <c r="Z142" s="255"/>
      <c r="AA142" s="256"/>
      <c r="AB142" s="254"/>
      <c r="AC142" s="254"/>
      <c r="AD142" s="255"/>
      <c r="AE142" s="256"/>
      <c r="AF142" s="377" t="s">
        <v>434</v>
      </c>
      <c r="AG142" s="258" t="s">
        <v>357</v>
      </c>
    </row>
    <row r="143" spans="1:33" s="228" customFormat="1" ht="15.75">
      <c r="A143" s="229" t="s">
        <v>358</v>
      </c>
      <c r="B143" s="230" t="s">
        <v>251</v>
      </c>
      <c r="C143" s="240" t="s">
        <v>359</v>
      </c>
      <c r="D143" s="254"/>
      <c r="E143" s="254"/>
      <c r="F143" s="255"/>
      <c r="G143" s="256"/>
      <c r="H143" s="254"/>
      <c r="I143" s="254"/>
      <c r="J143" s="255"/>
      <c r="K143" s="256"/>
      <c r="L143" s="254"/>
      <c r="M143" s="254"/>
      <c r="N143" s="255"/>
      <c r="O143" s="256"/>
      <c r="P143" s="254"/>
      <c r="Q143" s="254"/>
      <c r="R143" s="255"/>
      <c r="S143" s="256"/>
      <c r="T143" s="254"/>
      <c r="U143" s="254">
        <v>8</v>
      </c>
      <c r="V143" s="255">
        <v>3</v>
      </c>
      <c r="W143" s="256" t="s">
        <v>32</v>
      </c>
      <c r="X143" s="254"/>
      <c r="Y143" s="254"/>
      <c r="Z143" s="255"/>
      <c r="AA143" s="256"/>
      <c r="AB143" s="254"/>
      <c r="AC143" s="254"/>
      <c r="AD143" s="255"/>
      <c r="AE143" s="256"/>
      <c r="AF143" s="257" t="s">
        <v>117</v>
      </c>
      <c r="AG143" s="258" t="s">
        <v>360</v>
      </c>
    </row>
    <row r="144" spans="1:33" s="228" customFormat="1" ht="15.75">
      <c r="A144" s="229" t="s">
        <v>361</v>
      </c>
      <c r="B144" s="230" t="s">
        <v>251</v>
      </c>
      <c r="C144" s="240" t="s">
        <v>362</v>
      </c>
      <c r="D144" s="254"/>
      <c r="E144" s="254"/>
      <c r="F144" s="255"/>
      <c r="G144" s="256"/>
      <c r="H144" s="254">
        <v>8</v>
      </c>
      <c r="I144" s="254"/>
      <c r="J144" s="255">
        <v>3</v>
      </c>
      <c r="K144" s="256" t="s">
        <v>87</v>
      </c>
      <c r="L144" s="254"/>
      <c r="M144" s="254"/>
      <c r="N144" s="255"/>
      <c r="O144" s="256"/>
      <c r="P144" s="254">
        <v>8</v>
      </c>
      <c r="Q144" s="254"/>
      <c r="R144" s="255">
        <v>3</v>
      </c>
      <c r="S144" s="256" t="s">
        <v>87</v>
      </c>
      <c r="T144" s="254"/>
      <c r="U144" s="254"/>
      <c r="V144" s="255"/>
      <c r="W144" s="256"/>
      <c r="X144" s="254"/>
      <c r="Y144" s="254"/>
      <c r="Z144" s="255"/>
      <c r="AA144" s="256"/>
      <c r="AB144" s="254"/>
      <c r="AC144" s="254"/>
      <c r="AD144" s="255"/>
      <c r="AE144" s="256"/>
      <c r="AF144" s="257" t="s">
        <v>363</v>
      </c>
      <c r="AG144" s="258" t="s">
        <v>364</v>
      </c>
    </row>
    <row r="145" spans="1:33" s="228" customFormat="1" ht="15.75">
      <c r="A145" s="229" t="s">
        <v>365</v>
      </c>
      <c r="B145" s="230" t="s">
        <v>251</v>
      </c>
      <c r="C145" s="240" t="s">
        <v>366</v>
      </c>
      <c r="D145" s="254"/>
      <c r="E145" s="254"/>
      <c r="F145" s="255"/>
      <c r="G145" s="256"/>
      <c r="H145" s="254"/>
      <c r="I145" s="254"/>
      <c r="J145" s="255"/>
      <c r="K145" s="256"/>
      <c r="L145" s="254">
        <v>8</v>
      </c>
      <c r="M145" s="254"/>
      <c r="N145" s="255">
        <v>3</v>
      </c>
      <c r="O145" s="256" t="s">
        <v>18</v>
      </c>
      <c r="P145" s="254">
        <v>8</v>
      </c>
      <c r="Q145" s="254"/>
      <c r="R145" s="255">
        <v>3</v>
      </c>
      <c r="S145" s="256" t="s">
        <v>18</v>
      </c>
      <c r="T145" s="254">
        <v>8</v>
      </c>
      <c r="U145" s="254"/>
      <c r="V145" s="255">
        <v>3</v>
      </c>
      <c r="W145" s="256" t="s">
        <v>18</v>
      </c>
      <c r="X145" s="254"/>
      <c r="Y145" s="254"/>
      <c r="Z145" s="255"/>
      <c r="AA145" s="256"/>
      <c r="AB145" s="254"/>
      <c r="AC145" s="254"/>
      <c r="AD145" s="255"/>
      <c r="AE145" s="256"/>
      <c r="AF145" s="257" t="s">
        <v>363</v>
      </c>
      <c r="AG145" s="258" t="s">
        <v>120</v>
      </c>
    </row>
    <row r="146" spans="1:33" s="263" customFormat="1" ht="15.75">
      <c r="A146" s="229" t="s">
        <v>367</v>
      </c>
      <c r="B146" s="230" t="s">
        <v>251</v>
      </c>
      <c r="C146" s="240" t="s">
        <v>368</v>
      </c>
      <c r="D146" s="262"/>
      <c r="E146" s="254"/>
      <c r="F146" s="255"/>
      <c r="G146" s="256"/>
      <c r="H146" s="254"/>
      <c r="I146" s="254"/>
      <c r="J146" s="255"/>
      <c r="K146" s="256"/>
      <c r="L146" s="254">
        <v>8</v>
      </c>
      <c r="M146" s="254"/>
      <c r="N146" s="255">
        <v>3</v>
      </c>
      <c r="O146" s="256" t="s">
        <v>16</v>
      </c>
      <c r="P146" s="254"/>
      <c r="Q146" s="254"/>
      <c r="R146" s="255"/>
      <c r="S146" s="256"/>
      <c r="T146" s="254">
        <v>8</v>
      </c>
      <c r="U146" s="254"/>
      <c r="V146" s="255">
        <v>3</v>
      </c>
      <c r="W146" s="256" t="s">
        <v>16</v>
      </c>
      <c r="X146" s="254"/>
      <c r="Y146" s="254"/>
      <c r="Z146" s="255"/>
      <c r="AA146" s="256"/>
      <c r="AB146" s="254"/>
      <c r="AC146" s="254"/>
      <c r="AD146" s="255"/>
      <c r="AE146" s="256"/>
      <c r="AF146" s="257" t="s">
        <v>363</v>
      </c>
      <c r="AG146" s="258" t="s">
        <v>120</v>
      </c>
    </row>
    <row r="147" spans="1:33" s="263" customFormat="1" ht="15.75">
      <c r="A147" s="229" t="s">
        <v>369</v>
      </c>
      <c r="B147" s="230" t="s">
        <v>251</v>
      </c>
      <c r="C147" s="240" t="s">
        <v>370</v>
      </c>
      <c r="D147" s="254"/>
      <c r="E147" s="254"/>
      <c r="F147" s="255"/>
      <c r="G147" s="256"/>
      <c r="H147" s="254">
        <v>8</v>
      </c>
      <c r="I147" s="254"/>
      <c r="J147" s="255">
        <v>3</v>
      </c>
      <c r="K147" s="256" t="s">
        <v>87</v>
      </c>
      <c r="L147" s="254"/>
      <c r="M147" s="254"/>
      <c r="N147" s="255"/>
      <c r="O147" s="256"/>
      <c r="P147" s="254">
        <v>8</v>
      </c>
      <c r="Q147" s="254"/>
      <c r="R147" s="255">
        <v>3</v>
      </c>
      <c r="S147" s="256" t="s">
        <v>87</v>
      </c>
      <c r="T147" s="254"/>
      <c r="U147" s="254"/>
      <c r="V147" s="255"/>
      <c r="W147" s="256"/>
      <c r="X147" s="254"/>
      <c r="Y147" s="254"/>
      <c r="Z147" s="255"/>
      <c r="AA147" s="256"/>
      <c r="AB147" s="254"/>
      <c r="AC147" s="254"/>
      <c r="AD147" s="255"/>
      <c r="AE147" s="256"/>
      <c r="AF147" s="257" t="s">
        <v>371</v>
      </c>
      <c r="AG147" s="258" t="s">
        <v>372</v>
      </c>
    </row>
    <row r="148" spans="1:33" s="263" customFormat="1" ht="15.75">
      <c r="A148" s="229" t="s">
        <v>373</v>
      </c>
      <c r="B148" s="230" t="s">
        <v>251</v>
      </c>
      <c r="C148" s="240" t="s">
        <v>374</v>
      </c>
      <c r="D148" s="254"/>
      <c r="E148" s="254"/>
      <c r="F148" s="255"/>
      <c r="G148" s="256"/>
      <c r="H148" s="254"/>
      <c r="I148" s="254"/>
      <c r="J148" s="255"/>
      <c r="K148" s="256"/>
      <c r="L148" s="254"/>
      <c r="M148" s="254"/>
      <c r="N148" s="255"/>
      <c r="O148" s="256"/>
      <c r="P148" s="254"/>
      <c r="Q148" s="254"/>
      <c r="R148" s="255"/>
      <c r="S148" s="256"/>
      <c r="T148" s="254"/>
      <c r="U148" s="254">
        <v>8</v>
      </c>
      <c r="V148" s="255">
        <v>3</v>
      </c>
      <c r="W148" s="256" t="s">
        <v>87</v>
      </c>
      <c r="X148" s="254"/>
      <c r="Y148" s="254"/>
      <c r="Z148" s="255"/>
      <c r="AA148" s="256"/>
      <c r="AB148" s="254"/>
      <c r="AC148" s="254"/>
      <c r="AD148" s="255"/>
      <c r="AE148" s="256"/>
      <c r="AF148" s="257" t="s">
        <v>371</v>
      </c>
      <c r="AG148" s="258" t="s">
        <v>375</v>
      </c>
    </row>
    <row r="149" spans="1:33" s="263" customFormat="1" ht="15.75">
      <c r="A149" s="379" t="s">
        <v>376</v>
      </c>
      <c r="B149" s="230" t="s">
        <v>251</v>
      </c>
      <c r="C149" s="378" t="s">
        <v>377</v>
      </c>
      <c r="D149" s="259"/>
      <c r="E149" s="259"/>
      <c r="F149" s="260"/>
      <c r="G149" s="261"/>
      <c r="H149" s="259"/>
      <c r="I149" s="259"/>
      <c r="J149" s="260"/>
      <c r="K149" s="261"/>
      <c r="L149" s="259"/>
      <c r="M149" s="259"/>
      <c r="N149" s="260"/>
      <c r="O149" s="261"/>
      <c r="P149" s="259"/>
      <c r="Q149" s="259"/>
      <c r="R149" s="260"/>
      <c r="S149" s="261"/>
      <c r="T149" s="254">
        <v>8</v>
      </c>
      <c r="U149" s="259"/>
      <c r="V149" s="255">
        <v>3</v>
      </c>
      <c r="W149" s="256" t="s">
        <v>16</v>
      </c>
      <c r="X149" s="259"/>
      <c r="Y149" s="259"/>
      <c r="Z149" s="260"/>
      <c r="AA149" s="261"/>
      <c r="AB149" s="259"/>
      <c r="AC149" s="259"/>
      <c r="AD149" s="260"/>
      <c r="AE149" s="261"/>
      <c r="AF149" s="257" t="s">
        <v>378</v>
      </c>
      <c r="AG149" s="380" t="s">
        <v>384</v>
      </c>
    </row>
    <row r="150" spans="1:33" s="263" customFormat="1" ht="15.75">
      <c r="A150" s="229" t="s">
        <v>379</v>
      </c>
      <c r="B150" s="248" t="s">
        <v>251</v>
      </c>
      <c r="C150" s="240" t="s">
        <v>380</v>
      </c>
      <c r="D150" s="254"/>
      <c r="E150" s="254"/>
      <c r="F150" s="255"/>
      <c r="G150" s="256"/>
      <c r="H150" s="254"/>
      <c r="I150" s="254"/>
      <c r="J150" s="255"/>
      <c r="K150" s="256"/>
      <c r="L150" s="254"/>
      <c r="M150" s="254"/>
      <c r="N150" s="255"/>
      <c r="O150" s="256"/>
      <c r="P150" s="254"/>
      <c r="Q150" s="254"/>
      <c r="R150" s="255"/>
      <c r="S150" s="256"/>
      <c r="T150" s="254"/>
      <c r="U150" s="254"/>
      <c r="V150" s="255"/>
      <c r="W150" s="256"/>
      <c r="X150" s="254"/>
      <c r="Y150" s="254"/>
      <c r="Z150" s="255"/>
      <c r="AA150" s="256"/>
      <c r="AB150" s="254"/>
      <c r="AC150" s="254"/>
      <c r="AD150" s="255"/>
      <c r="AE150" s="256"/>
      <c r="AF150" s="257" t="s">
        <v>378</v>
      </c>
      <c r="AG150" s="258" t="s">
        <v>381</v>
      </c>
    </row>
    <row r="151" spans="1:33" s="263" customFormat="1" ht="15.75">
      <c r="A151" s="229" t="s">
        <v>382</v>
      </c>
      <c r="B151" s="248" t="s">
        <v>251</v>
      </c>
      <c r="C151" s="240" t="s">
        <v>383</v>
      </c>
      <c r="D151" s="254"/>
      <c r="E151" s="254"/>
      <c r="F151" s="255"/>
      <c r="G151" s="256"/>
      <c r="H151" s="254"/>
      <c r="I151" s="254"/>
      <c r="J151" s="255"/>
      <c r="K151" s="256"/>
      <c r="L151" s="254"/>
      <c r="M151" s="254"/>
      <c r="N151" s="255"/>
      <c r="O151" s="256"/>
      <c r="P151" s="254"/>
      <c r="Q151" s="254"/>
      <c r="R151" s="255"/>
      <c r="S151" s="256"/>
      <c r="T151" s="254">
        <v>8</v>
      </c>
      <c r="U151" s="254"/>
      <c r="V151" s="255">
        <v>3</v>
      </c>
      <c r="W151" s="256" t="s">
        <v>16</v>
      </c>
      <c r="X151" s="254"/>
      <c r="Y151" s="254"/>
      <c r="Z151" s="255"/>
      <c r="AA151" s="256"/>
      <c r="AB151" s="254"/>
      <c r="AC151" s="254"/>
      <c r="AD151" s="255"/>
      <c r="AE151" s="256"/>
      <c r="AF151" s="257" t="s">
        <v>378</v>
      </c>
      <c r="AG151" s="258" t="s">
        <v>384</v>
      </c>
    </row>
    <row r="152" spans="1:33" s="263" customFormat="1" ht="15.75">
      <c r="A152" s="229" t="s">
        <v>385</v>
      </c>
      <c r="B152" s="264" t="s">
        <v>251</v>
      </c>
      <c r="C152" s="265" t="s">
        <v>386</v>
      </c>
      <c r="D152" s="266"/>
      <c r="E152" s="254"/>
      <c r="F152" s="255"/>
      <c r="G152" s="256"/>
      <c r="H152" s="254"/>
      <c r="I152" s="254"/>
      <c r="J152" s="255"/>
      <c r="K152" s="256"/>
      <c r="L152" s="254"/>
      <c r="M152" s="254"/>
      <c r="N152" s="255"/>
      <c r="O152" s="256"/>
      <c r="P152" s="254"/>
      <c r="Q152" s="254"/>
      <c r="R152" s="255"/>
      <c r="S152" s="256"/>
      <c r="T152" s="254"/>
      <c r="U152" s="254">
        <v>8</v>
      </c>
      <c r="V152" s="255">
        <v>3</v>
      </c>
      <c r="W152" s="256" t="s">
        <v>16</v>
      </c>
      <c r="X152" s="254"/>
      <c r="Y152" s="254"/>
      <c r="Z152" s="255"/>
      <c r="AA152" s="256"/>
      <c r="AB152" s="254"/>
      <c r="AC152" s="254"/>
      <c r="AD152" s="255"/>
      <c r="AE152" s="256"/>
      <c r="AF152" s="257" t="s">
        <v>378</v>
      </c>
      <c r="AG152" s="258" t="s">
        <v>387</v>
      </c>
    </row>
    <row r="153" spans="1:33" s="263" customFormat="1" ht="15.75">
      <c r="A153" s="229" t="s">
        <v>388</v>
      </c>
      <c r="B153" s="264" t="s">
        <v>251</v>
      </c>
      <c r="C153" s="267" t="s">
        <v>389</v>
      </c>
      <c r="D153" s="262"/>
      <c r="E153" s="254"/>
      <c r="F153" s="255"/>
      <c r="G153" s="256"/>
      <c r="H153" s="254"/>
      <c r="I153" s="254"/>
      <c r="J153" s="255"/>
      <c r="K153" s="256"/>
      <c r="L153" s="254"/>
      <c r="M153" s="254"/>
      <c r="N153" s="255"/>
      <c r="O153" s="256"/>
      <c r="P153" s="254"/>
      <c r="Q153" s="254"/>
      <c r="R153" s="255"/>
      <c r="S153" s="256"/>
      <c r="T153" s="254">
        <v>8</v>
      </c>
      <c r="U153" s="254"/>
      <c r="V153" s="255">
        <v>3</v>
      </c>
      <c r="W153" s="256" t="s">
        <v>16</v>
      </c>
      <c r="X153" s="254"/>
      <c r="Y153" s="254"/>
      <c r="Z153" s="255"/>
      <c r="AA153" s="256"/>
      <c r="AB153" s="254"/>
      <c r="AC153" s="254"/>
      <c r="AD153" s="255"/>
      <c r="AE153" s="256"/>
      <c r="AF153" s="257" t="s">
        <v>378</v>
      </c>
      <c r="AG153" s="258" t="s">
        <v>390</v>
      </c>
    </row>
    <row r="154" spans="1:33" s="263" customFormat="1" ht="15.75">
      <c r="A154" s="229" t="s">
        <v>391</v>
      </c>
      <c r="B154" s="230" t="s">
        <v>251</v>
      </c>
      <c r="C154" s="240" t="s">
        <v>392</v>
      </c>
      <c r="D154" s="254"/>
      <c r="E154" s="254"/>
      <c r="F154" s="255"/>
      <c r="G154" s="256"/>
      <c r="H154" s="254"/>
      <c r="I154" s="254"/>
      <c r="J154" s="255"/>
      <c r="K154" s="256"/>
      <c r="L154" s="254"/>
      <c r="M154" s="254"/>
      <c r="N154" s="255"/>
      <c r="O154" s="256"/>
      <c r="P154" s="254"/>
      <c r="Q154" s="254"/>
      <c r="R154" s="255"/>
      <c r="S154" s="256"/>
      <c r="T154" s="254"/>
      <c r="U154" s="254"/>
      <c r="V154" s="255"/>
      <c r="W154" s="256"/>
      <c r="X154" s="254"/>
      <c r="Y154" s="254"/>
      <c r="Z154" s="255"/>
      <c r="AA154" s="256"/>
      <c r="AB154" s="254"/>
      <c r="AC154" s="254"/>
      <c r="AD154" s="255"/>
      <c r="AE154" s="256"/>
      <c r="AF154" s="257" t="s">
        <v>253</v>
      </c>
      <c r="AG154" s="258" t="s">
        <v>393</v>
      </c>
    </row>
    <row r="155" spans="1:33" s="263" customFormat="1" ht="15.75">
      <c r="A155" s="268" t="s">
        <v>394</v>
      </c>
      <c r="B155" s="269" t="s">
        <v>251</v>
      </c>
      <c r="C155" s="270" t="s">
        <v>395</v>
      </c>
      <c r="D155" s="262"/>
      <c r="E155" s="254"/>
      <c r="F155" s="255"/>
      <c r="G155" s="256"/>
      <c r="H155" s="254">
        <v>8</v>
      </c>
      <c r="I155" s="254"/>
      <c r="J155" s="255">
        <v>3</v>
      </c>
      <c r="K155" s="256" t="s">
        <v>16</v>
      </c>
      <c r="L155" s="254">
        <v>8</v>
      </c>
      <c r="M155" s="254"/>
      <c r="N155" s="255">
        <v>3</v>
      </c>
      <c r="O155" s="256" t="s">
        <v>16</v>
      </c>
      <c r="P155" s="254">
        <v>8</v>
      </c>
      <c r="Q155" s="254"/>
      <c r="R155" s="255">
        <v>3</v>
      </c>
      <c r="S155" s="256" t="s">
        <v>16</v>
      </c>
      <c r="T155" s="254">
        <v>8</v>
      </c>
      <c r="U155" s="254"/>
      <c r="V155" s="255">
        <v>3</v>
      </c>
      <c r="W155" s="256" t="s">
        <v>16</v>
      </c>
      <c r="X155" s="254"/>
      <c r="Y155" s="254"/>
      <c r="Z155" s="255"/>
      <c r="AA155" s="256"/>
      <c r="AB155" s="254"/>
      <c r="AC155" s="254"/>
      <c r="AD155" s="255"/>
      <c r="AE155" s="256"/>
      <c r="AF155" s="257" t="s">
        <v>396</v>
      </c>
      <c r="AG155" s="258" t="s">
        <v>397</v>
      </c>
    </row>
    <row r="156" spans="1:33" s="263" customFormat="1" ht="15.75">
      <c r="A156" s="229" t="s">
        <v>398</v>
      </c>
      <c r="B156" s="230" t="s">
        <v>251</v>
      </c>
      <c r="C156" s="240" t="s">
        <v>399</v>
      </c>
      <c r="D156" s="254"/>
      <c r="E156" s="254"/>
      <c r="F156" s="255"/>
      <c r="G156" s="256"/>
      <c r="H156" s="254">
        <v>8</v>
      </c>
      <c r="I156" s="254"/>
      <c r="J156" s="255">
        <v>3</v>
      </c>
      <c r="K156" s="256" t="s">
        <v>16</v>
      </c>
      <c r="L156" s="254">
        <v>8</v>
      </c>
      <c r="M156" s="254"/>
      <c r="N156" s="255">
        <v>3</v>
      </c>
      <c r="O156" s="256" t="s">
        <v>16</v>
      </c>
      <c r="P156" s="254">
        <v>8</v>
      </c>
      <c r="Q156" s="254"/>
      <c r="R156" s="255">
        <v>3</v>
      </c>
      <c r="S156" s="256" t="s">
        <v>16</v>
      </c>
      <c r="T156" s="254">
        <v>8</v>
      </c>
      <c r="U156" s="254"/>
      <c r="V156" s="255">
        <v>3</v>
      </c>
      <c r="W156" s="256" t="s">
        <v>16</v>
      </c>
      <c r="X156" s="254"/>
      <c r="Y156" s="254"/>
      <c r="Z156" s="255"/>
      <c r="AA156" s="256"/>
      <c r="AB156" s="254"/>
      <c r="AC156" s="254"/>
      <c r="AD156" s="255"/>
      <c r="AE156" s="256"/>
      <c r="AF156" s="257" t="s">
        <v>396</v>
      </c>
      <c r="AG156" s="258" t="s">
        <v>400</v>
      </c>
    </row>
    <row r="157" spans="1:33" s="263" customFormat="1" ht="15.75">
      <c r="A157" s="229" t="s">
        <v>401</v>
      </c>
      <c r="B157" s="230" t="s">
        <v>251</v>
      </c>
      <c r="C157" s="240" t="s">
        <v>402</v>
      </c>
      <c r="D157" s="266"/>
      <c r="E157" s="271"/>
      <c r="F157" s="272"/>
      <c r="G157" s="273"/>
      <c r="H157" s="274">
        <v>8</v>
      </c>
      <c r="I157" s="271"/>
      <c r="J157" s="275">
        <v>3</v>
      </c>
      <c r="K157" s="273" t="s">
        <v>16</v>
      </c>
      <c r="L157" s="274">
        <v>8</v>
      </c>
      <c r="M157" s="274"/>
      <c r="N157" s="275">
        <v>3</v>
      </c>
      <c r="O157" s="276" t="s">
        <v>16</v>
      </c>
      <c r="P157" s="277">
        <v>8</v>
      </c>
      <c r="Q157" s="271"/>
      <c r="R157" s="272">
        <v>3</v>
      </c>
      <c r="S157" s="278" t="s">
        <v>16</v>
      </c>
      <c r="T157" s="277">
        <v>8</v>
      </c>
      <c r="U157" s="271"/>
      <c r="V157" s="272">
        <v>3</v>
      </c>
      <c r="W157" s="278" t="s">
        <v>16</v>
      </c>
      <c r="X157" s="277"/>
      <c r="Y157" s="271"/>
      <c r="Z157" s="272"/>
      <c r="AA157" s="278"/>
      <c r="AB157" s="277"/>
      <c r="AC157" s="271"/>
      <c r="AD157" s="272"/>
      <c r="AE157" s="278"/>
      <c r="AF157" s="279" t="s">
        <v>396</v>
      </c>
      <c r="AG157" s="280" t="s">
        <v>93</v>
      </c>
    </row>
    <row r="158" spans="1:33" s="263" customFormat="1" ht="15.75">
      <c r="A158" s="229" t="s">
        <v>403</v>
      </c>
      <c r="B158" s="230" t="s">
        <v>251</v>
      </c>
      <c r="C158" s="240" t="s">
        <v>404</v>
      </c>
      <c r="D158" s="262"/>
      <c r="E158" s="254"/>
      <c r="F158" s="255"/>
      <c r="G158" s="256"/>
      <c r="H158" s="254"/>
      <c r="I158" s="254"/>
      <c r="J158" s="255"/>
      <c r="K158" s="256"/>
      <c r="L158" s="281"/>
      <c r="M158" s="281"/>
      <c r="N158" s="282"/>
      <c r="O158" s="283"/>
      <c r="P158" s="254"/>
      <c r="Q158" s="254"/>
      <c r="R158" s="255"/>
      <c r="S158" s="256"/>
      <c r="T158" s="254"/>
      <c r="U158" s="254">
        <v>8</v>
      </c>
      <c r="V158" s="255">
        <v>3</v>
      </c>
      <c r="W158" s="256" t="s">
        <v>32</v>
      </c>
      <c r="X158" s="254"/>
      <c r="Y158" s="254"/>
      <c r="Z158" s="255"/>
      <c r="AA158" s="256"/>
      <c r="AB158" s="254"/>
      <c r="AC158" s="254"/>
      <c r="AD158" s="255"/>
      <c r="AE158" s="256"/>
      <c r="AF158" s="257" t="s">
        <v>405</v>
      </c>
      <c r="AG158" s="258" t="s">
        <v>241</v>
      </c>
    </row>
    <row r="159" spans="1:33" s="263" customFormat="1" ht="15.75">
      <c r="A159" s="229" t="s">
        <v>406</v>
      </c>
      <c r="B159" s="230" t="s">
        <v>251</v>
      </c>
      <c r="C159" s="240" t="s">
        <v>407</v>
      </c>
      <c r="D159" s="254"/>
      <c r="E159" s="254"/>
      <c r="F159" s="255"/>
      <c r="G159" s="256"/>
      <c r="H159" s="254"/>
      <c r="I159" s="254"/>
      <c r="J159" s="255"/>
      <c r="K159" s="256"/>
      <c r="L159" s="254"/>
      <c r="M159" s="254"/>
      <c r="N159" s="255"/>
      <c r="O159" s="256"/>
      <c r="P159" s="254"/>
      <c r="Q159" s="254"/>
      <c r="R159" s="255"/>
      <c r="S159" s="256"/>
      <c r="T159" s="254"/>
      <c r="U159" s="254">
        <v>8</v>
      </c>
      <c r="V159" s="255">
        <v>3</v>
      </c>
      <c r="W159" s="256" t="s">
        <v>32</v>
      </c>
      <c r="X159" s="254"/>
      <c r="Y159" s="254"/>
      <c r="Z159" s="255"/>
      <c r="AA159" s="256"/>
      <c r="AB159" s="254"/>
      <c r="AC159" s="254"/>
      <c r="AD159" s="255"/>
      <c r="AE159" s="256"/>
      <c r="AF159" s="257" t="s">
        <v>405</v>
      </c>
      <c r="AG159" s="258" t="s">
        <v>241</v>
      </c>
    </row>
    <row r="160" spans="1:33" s="263" customFormat="1" ht="15.75">
      <c r="A160" s="229" t="s">
        <v>408</v>
      </c>
      <c r="B160" s="230" t="s">
        <v>251</v>
      </c>
      <c r="C160" s="240" t="s">
        <v>409</v>
      </c>
      <c r="D160" s="254"/>
      <c r="E160" s="254"/>
      <c r="F160" s="255"/>
      <c r="G160" s="256"/>
      <c r="H160" s="254">
        <v>4</v>
      </c>
      <c r="I160" s="254">
        <v>4</v>
      </c>
      <c r="J160" s="255">
        <v>3</v>
      </c>
      <c r="K160" s="256" t="s">
        <v>87</v>
      </c>
      <c r="L160" s="254">
        <v>4</v>
      </c>
      <c r="M160" s="254">
        <v>4</v>
      </c>
      <c r="N160" s="255">
        <v>3</v>
      </c>
      <c r="O160" s="256" t="s">
        <v>87</v>
      </c>
      <c r="P160" s="254">
        <v>4</v>
      </c>
      <c r="Q160" s="254">
        <v>4</v>
      </c>
      <c r="R160" s="255">
        <v>3</v>
      </c>
      <c r="S160" s="256" t="s">
        <v>87</v>
      </c>
      <c r="T160" s="254">
        <v>4</v>
      </c>
      <c r="U160" s="254">
        <v>4</v>
      </c>
      <c r="V160" s="255">
        <v>3</v>
      </c>
      <c r="W160" s="256" t="s">
        <v>87</v>
      </c>
      <c r="X160" s="254"/>
      <c r="Y160" s="254"/>
      <c r="Z160" s="255"/>
      <c r="AA160" s="256"/>
      <c r="AB160" s="254"/>
      <c r="AC160" s="254"/>
      <c r="AD160" s="255"/>
      <c r="AE160" s="256"/>
      <c r="AF160" s="257" t="s">
        <v>117</v>
      </c>
      <c r="AG160" s="258" t="s">
        <v>410</v>
      </c>
    </row>
    <row r="161" spans="1:53" s="263" customFormat="1" ht="16.5" thickBot="1">
      <c r="A161" s="284" t="s">
        <v>411</v>
      </c>
      <c r="B161" s="285" t="s">
        <v>251</v>
      </c>
      <c r="C161" s="286" t="s">
        <v>412</v>
      </c>
      <c r="D161" s="287"/>
      <c r="E161" s="287"/>
      <c r="F161" s="288"/>
      <c r="G161" s="289"/>
      <c r="H161" s="287"/>
      <c r="I161" s="287"/>
      <c r="J161" s="288"/>
      <c r="K161" s="289"/>
      <c r="L161" s="287"/>
      <c r="M161" s="287"/>
      <c r="N161" s="288"/>
      <c r="O161" s="290"/>
      <c r="P161" s="291"/>
      <c r="Q161" s="292"/>
      <c r="R161" s="293"/>
      <c r="S161" s="294"/>
      <c r="T161" s="295">
        <v>4</v>
      </c>
      <c r="U161" s="287">
        <v>4</v>
      </c>
      <c r="V161" s="288">
        <v>3</v>
      </c>
      <c r="W161" s="289" t="s">
        <v>32</v>
      </c>
      <c r="X161" s="287"/>
      <c r="Y161" s="287"/>
      <c r="Z161" s="288"/>
      <c r="AA161" s="289"/>
      <c r="AB161" s="287"/>
      <c r="AC161" s="287"/>
      <c r="AD161" s="288"/>
      <c r="AE161" s="289"/>
      <c r="AF161" s="296" t="s">
        <v>33</v>
      </c>
      <c r="AG161" s="297" t="s">
        <v>413</v>
      </c>
    </row>
    <row r="162" spans="1:53" ht="15.75" customHeight="1">
      <c r="A162" s="216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1:53" ht="15.75" customHeight="1">
      <c r="A163" s="216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1:53" ht="15.75" customHeight="1">
      <c r="A164" s="21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1:53" ht="15.75" customHeight="1">
      <c r="A165" s="21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1:53" ht="15.75" customHeight="1">
      <c r="A166" s="21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1:53" ht="15.75" customHeight="1">
      <c r="A167" s="21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1:53" ht="15.75" customHeight="1">
      <c r="A168" s="21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1:53" ht="15.75" customHeight="1">
      <c r="A169" s="21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1:53" ht="15.75" customHeight="1">
      <c r="A170" s="21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1:53" ht="15.75" customHeight="1">
      <c r="A171" s="21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1:53" ht="15.75" customHeight="1">
      <c r="A172" s="21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1:53" ht="15.75" customHeight="1">
      <c r="A173" s="21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1:53" ht="15.75" customHeight="1">
      <c r="A174" s="216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1:53" ht="15.75" customHeight="1">
      <c r="A175" s="216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1:53" ht="15.75" customHeight="1">
      <c r="A176" s="216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1:53" ht="15.75" customHeight="1">
      <c r="A177" s="216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1:53" ht="15.75" customHeight="1">
      <c r="A178" s="216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1:53" ht="15.75" customHeight="1">
      <c r="A179" s="216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1:53" ht="15.75" customHeight="1">
      <c r="A180" s="216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1:53" ht="15.75" customHeight="1">
      <c r="A181" s="216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1:53" ht="15.75" customHeight="1">
      <c r="A182" s="216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1:53" ht="15.75" customHeight="1">
      <c r="A183" s="216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1:53" ht="15.75" customHeight="1">
      <c r="A184" s="216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1:53" ht="15.75" customHeight="1">
      <c r="A185" s="216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1:53" ht="15.75" customHeight="1">
      <c r="A186" s="216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1:53" ht="15.75" customHeight="1">
      <c r="A187" s="216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1:53" ht="15.75" customHeight="1">
      <c r="A188" s="216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1:53" ht="15.75" customHeight="1">
      <c r="A189" s="216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1:53" ht="15.75" customHeight="1">
      <c r="A190" s="216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  <row r="191" spans="1:53" ht="15.75" customHeight="1">
      <c r="A191" s="216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</row>
    <row r="192" spans="1:53" ht="15.75" customHeight="1">
      <c r="A192" s="216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</row>
    <row r="193" spans="1:53" ht="15.75" customHeight="1">
      <c r="A193" s="216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</row>
    <row r="194" spans="1:53" ht="15.75" customHeight="1">
      <c r="A194" s="216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</row>
    <row r="195" spans="1:53" ht="15.75" customHeight="1">
      <c r="A195" s="216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</row>
    <row r="196" spans="1:53" ht="15.75" customHeight="1">
      <c r="A196" s="216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</row>
    <row r="197" spans="1:53" ht="15.75" customHeight="1">
      <c r="A197" s="216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</row>
    <row r="198" spans="1:53" ht="15.75" customHeight="1">
      <c r="A198" s="216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</row>
    <row r="199" spans="1:53" ht="15.75" customHeight="1">
      <c r="A199" s="216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</row>
    <row r="200" spans="1:53" ht="15.75" customHeight="1">
      <c r="A200" s="216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</row>
    <row r="201" spans="1:53" ht="15.75" customHeight="1">
      <c r="A201" s="216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</row>
    <row r="202" spans="1:53" ht="12.75" customHeight="1">
      <c r="A202" s="216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</row>
    <row r="203" spans="1:53" ht="12.75" customHeight="1">
      <c r="A203" s="216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</row>
    <row r="204" spans="1:53" ht="12.75" customHeight="1">
      <c r="A204" s="216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</row>
    <row r="205" spans="1:53" ht="12.75" customHeight="1">
      <c r="A205" s="216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</row>
    <row r="206" spans="1:53" ht="12.75" customHeight="1">
      <c r="A206" s="216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</row>
    <row r="207" spans="1:53" ht="12.75" customHeight="1">
      <c r="A207" s="216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</row>
    <row r="208" spans="1:53" ht="12.75" customHeight="1">
      <c r="A208" s="216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</row>
    <row r="209" spans="1:53" ht="12.75" customHeight="1">
      <c r="A209" s="21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</row>
    <row r="210" spans="1:53" ht="12.75" customHeight="1">
      <c r="A210" s="21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</row>
    <row r="211" spans="1:53" ht="12.75" customHeight="1">
      <c r="A211" s="21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</row>
    <row r="212" spans="1:53" ht="12.75" customHeight="1">
      <c r="A212" s="21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</row>
    <row r="213" spans="1:53" ht="12.75" customHeight="1">
      <c r="A213" s="21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</row>
    <row r="214" spans="1:53" ht="12.75" customHeight="1">
      <c r="A214" s="21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</row>
    <row r="215" spans="1:53" ht="12.75" customHeight="1">
      <c r="A215" s="21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</row>
    <row r="216" spans="1:53" ht="12.75" customHeight="1">
      <c r="A216" s="21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</row>
    <row r="217" spans="1:53" ht="12.75" customHeight="1">
      <c r="A217" s="21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</row>
    <row r="218" spans="1:53" ht="12.75" customHeight="1">
      <c r="A218" s="21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</row>
    <row r="219" spans="1:53" ht="12.75" customHeight="1">
      <c r="A219" s="21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</row>
    <row r="220" spans="1:53" ht="12.75" customHeight="1">
      <c r="A220" s="21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</row>
    <row r="221" spans="1:53" ht="12.75" customHeight="1">
      <c r="A221" s="21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</row>
    <row r="222" spans="1:53" ht="12.75" customHeight="1">
      <c r="A222" s="21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</row>
    <row r="223" spans="1:53" ht="12.75" customHeight="1">
      <c r="A223" s="21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</row>
    <row r="224" spans="1:53" ht="12.75" customHeight="1">
      <c r="A224" s="21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</row>
    <row r="225" spans="1:53" ht="12.75" customHeight="1">
      <c r="A225" s="21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</row>
    <row r="226" spans="1:53" ht="12.75" customHeight="1">
      <c r="A226" s="21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</row>
    <row r="227" spans="1:53" ht="12.75" customHeight="1">
      <c r="A227" s="21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</row>
    <row r="228" spans="1:53" ht="12.75" customHeight="1">
      <c r="A228" s="21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</row>
    <row r="229" spans="1:53" ht="12.75" customHeight="1">
      <c r="A229" s="21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</row>
    <row r="230" spans="1:53" ht="12.75" customHeight="1">
      <c r="A230" s="21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</row>
    <row r="231" spans="1:53" ht="12.75" customHeight="1">
      <c r="A231" s="216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</row>
    <row r="232" spans="1:53" ht="12.75" customHeight="1">
      <c r="A232" s="216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</row>
    <row r="233" spans="1:53" ht="12.75" customHeight="1">
      <c r="A233" s="216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</row>
    <row r="234" spans="1:53" ht="12.75" customHeight="1">
      <c r="A234" s="216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</row>
    <row r="235" spans="1:53" ht="12.75" customHeight="1">
      <c r="A235" s="216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</row>
    <row r="236" spans="1:53" ht="12.75" customHeight="1">
      <c r="A236" s="216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</row>
    <row r="237" spans="1:53" ht="12.75" customHeight="1">
      <c r="A237" s="216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</row>
    <row r="238" spans="1:53" ht="12.75" customHeight="1">
      <c r="A238" s="216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</row>
    <row r="239" spans="1:53" ht="12.75" customHeight="1">
      <c r="A239" s="216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</row>
    <row r="240" spans="1:53" ht="12.75" customHeight="1">
      <c r="A240" s="216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</row>
    <row r="241" spans="1:53" ht="12.75" customHeight="1">
      <c r="A241" s="216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1:53" ht="12.75" customHeight="1">
      <c r="A242" s="216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1:53" ht="12.75" customHeight="1">
      <c r="A243" s="216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1:53" ht="12.75" customHeight="1">
      <c r="A244" s="21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1:53" ht="12.75" customHeight="1">
      <c r="A245" s="21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1:53" ht="12.75" customHeight="1">
      <c r="A246" s="21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  <row r="247" spans="1:53" ht="12.75" customHeight="1">
      <c r="A247" s="21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</row>
    <row r="248" spans="1:53" ht="12.75" customHeight="1">
      <c r="A248" s="21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</row>
    <row r="249" spans="1:53" ht="12.75" customHeight="1">
      <c r="A249" s="21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</row>
    <row r="250" spans="1:53" ht="12.75" customHeight="1">
      <c r="A250" s="21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</row>
    <row r="251" spans="1:53" ht="12.75" customHeight="1">
      <c r="A251" s="21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</row>
    <row r="252" spans="1:53" ht="12.75" customHeight="1">
      <c r="A252" s="21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</row>
    <row r="253" spans="1:53" ht="12.75" customHeight="1">
      <c r="A253" s="21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</row>
    <row r="254" spans="1:53" ht="12.75" customHeight="1">
      <c r="A254" s="21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</row>
    <row r="255" spans="1:53" ht="12.75" customHeight="1">
      <c r="A255" s="21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</row>
    <row r="256" spans="1:53" ht="12.75" customHeight="1">
      <c r="A256" s="21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</row>
    <row r="257" spans="1:53" ht="12.75" customHeight="1">
      <c r="A257" s="21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</row>
    <row r="258" spans="1:53" ht="12.75" customHeight="1">
      <c r="A258" s="21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</row>
    <row r="259" spans="1:53" ht="12.75" customHeight="1">
      <c r="A259" s="21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</row>
    <row r="260" spans="1:53" ht="12.75" customHeight="1">
      <c r="A260" s="21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</row>
    <row r="261" spans="1:53" ht="12.75" customHeight="1">
      <c r="A261" s="21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</row>
    <row r="262" spans="1:53" ht="12.75" customHeight="1">
      <c r="A262" s="21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</row>
    <row r="263" spans="1:53" ht="12.75" customHeight="1">
      <c r="A263" s="21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</row>
    <row r="264" spans="1:53" ht="12.75" customHeight="1">
      <c r="A264" s="21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</row>
    <row r="265" spans="1:53" ht="12.75" customHeight="1">
      <c r="A265" s="21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</row>
    <row r="266" spans="1:53" ht="12.75" customHeight="1">
      <c r="A266" s="216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</row>
    <row r="267" spans="1:53" ht="12.75" customHeight="1">
      <c r="A267" s="216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</row>
    <row r="268" spans="1:53" ht="12.75" customHeight="1">
      <c r="A268" s="216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</row>
    <row r="269" spans="1:53" ht="12.75" customHeight="1">
      <c r="A269" s="216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</row>
    <row r="270" spans="1:53" ht="12.75" customHeight="1">
      <c r="A270" s="216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</row>
    <row r="271" spans="1:53" ht="12.75" customHeight="1">
      <c r="A271" s="216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</row>
    <row r="272" spans="1:53" ht="12.75" customHeight="1">
      <c r="A272" s="216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</row>
    <row r="273" spans="1:53" ht="12.75" customHeight="1">
      <c r="A273" s="216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</row>
    <row r="274" spans="1:53" ht="12.75" customHeight="1">
      <c r="A274" s="216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</row>
    <row r="275" spans="1:53" ht="12.75" customHeight="1">
      <c r="A275" s="216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</row>
    <row r="276" spans="1:53" ht="12.75" customHeight="1">
      <c r="A276" s="216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</row>
    <row r="277" spans="1:53" ht="12.75" customHeight="1">
      <c r="A277" s="216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</row>
    <row r="278" spans="1:53" ht="12.75" customHeight="1">
      <c r="A278" s="216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</row>
    <row r="279" spans="1:53" ht="12.75" customHeight="1">
      <c r="A279" s="216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</row>
    <row r="280" spans="1:53" ht="12.75" customHeight="1">
      <c r="A280" s="216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</row>
    <row r="281" spans="1:53" ht="12.75" customHeight="1">
      <c r="A281" s="21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</row>
    <row r="282" spans="1:53" ht="12.75" customHeight="1">
      <c r="A282" s="21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</row>
    <row r="283" spans="1:53" ht="12.75" customHeight="1">
      <c r="A283" s="21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</row>
    <row r="284" spans="1:53" ht="12.75" customHeight="1">
      <c r="A284" s="21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</row>
    <row r="285" spans="1:53" ht="12.75" customHeight="1">
      <c r="A285" s="216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</row>
    <row r="286" spans="1:53" ht="12.75" customHeight="1">
      <c r="A286" s="216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</row>
    <row r="287" spans="1:53" ht="12.75" customHeight="1">
      <c r="A287" s="216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</row>
    <row r="288" spans="1:53" ht="12.75" customHeight="1">
      <c r="A288" s="216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</row>
    <row r="289" spans="1:53" ht="12.75" customHeight="1">
      <c r="A289" s="216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</row>
    <row r="290" spans="1:53" ht="12.75" customHeight="1">
      <c r="A290" s="216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</row>
    <row r="291" spans="1:53" ht="12.75" customHeight="1">
      <c r="A291" s="216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</row>
    <row r="292" spans="1:53" ht="12.75" customHeight="1">
      <c r="A292" s="216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</row>
    <row r="293" spans="1:53" ht="12.75" customHeight="1">
      <c r="A293" s="216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</row>
    <row r="294" spans="1:53" ht="12.75" customHeight="1">
      <c r="A294" s="216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</row>
    <row r="295" spans="1:53" ht="12.75" customHeight="1">
      <c r="A295" s="216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</row>
    <row r="296" spans="1:53" ht="12.75" customHeight="1">
      <c r="A296" s="216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</row>
    <row r="297" spans="1:53" ht="12.75" customHeight="1">
      <c r="A297" s="216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</row>
    <row r="298" spans="1:53" ht="12.75" customHeight="1">
      <c r="A298" s="216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</row>
    <row r="299" spans="1:53" ht="12.75" customHeight="1">
      <c r="A299" s="216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</row>
    <row r="300" spans="1:53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1:53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1:53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1:5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1:53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1:53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1:53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1:53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1:53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1:53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1:53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1:53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1:53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1:5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1:53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1:53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1:53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1:53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1:53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1:53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1:53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1:53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1:53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1:5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1:53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1:53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1:53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1:53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1:53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1:53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1:53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1:53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1:53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1:5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1:53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1:53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1:53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1:53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1:53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1:53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1:53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1:53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1:53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1:5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1:53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1:53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1:53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1:53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1:53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1:53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1:53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1:53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1:53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1: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1:53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1:53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1:53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1:53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1:53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1:53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1:53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1:53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1:53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1:5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1:53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1:53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1:53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1:53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1:53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1:53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1:53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1:53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1:53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1:5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1:53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1:53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1:53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1:53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1:53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1:53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1:53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1:53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1:53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1:5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1:53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1:53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1:53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1:53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1:53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1:53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1:53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1:53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1:53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1:5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1:53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1:53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1:53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1:53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1:53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1:53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1:53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1:53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1:53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1:5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1:53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1:53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1:53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1:53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1:53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1:53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1:53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1:53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1:53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1:5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1:53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1:53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1:53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1:53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1:53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1:53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1:53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1:53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1:53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1:5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1:53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1:53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1:53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1:53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1:53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1:53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1:53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1:53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1:53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1:5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1:53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1:53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1:53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1:53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1:53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1:53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1:53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1:53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1:53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1:5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1:53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1:53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1:53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1:53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1:53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1:53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1:53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1:53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1:53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1: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1:53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1:53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1:53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1:53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1:53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1:53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1:53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1:53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1:53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1:5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1:53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1:53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1:53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1:53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spans="1:53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spans="1:53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spans="1:53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spans="1:53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spans="1:53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spans="1:5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spans="1:53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spans="1:53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spans="1:53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spans="1:53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spans="1:53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spans="1:53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spans="1:53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spans="1:53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spans="1:53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spans="1:5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spans="1:53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spans="1:53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spans="1:53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spans="1:53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spans="1:53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spans="1:53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spans="1:53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spans="1:53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spans="1:53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spans="1:5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spans="1:53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spans="1:53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spans="1:53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spans="1:53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spans="1:53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spans="1:53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spans="1:53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spans="1:53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spans="1:53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spans="1:5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spans="1:53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spans="1:53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spans="1:53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spans="1:53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1:53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1:53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1:53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1:53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1:53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1:5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1:53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1:53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1:53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1:53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1:53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1:53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1:53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1:53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1:53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1:5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1:53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1:53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1:53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1:53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1:53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1:53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1:53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1:53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1:53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1:5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1:53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1:53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1:53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1:53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1:53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1:53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1:53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1:53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1:53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1:5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1:53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1:53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1:53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1:53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1:53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1:53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1:53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1:53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1:53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1: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1:53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1:53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1:53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1:53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1:53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1:53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1:53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1:53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1:53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1:5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1:53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1:53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1:53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1:53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1:53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1:53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1:53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spans="1:53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spans="1:53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spans="1:5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spans="1:53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spans="1:53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spans="1:53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spans="1:53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spans="1:53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spans="1:53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spans="1:53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spans="1:53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spans="1:53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spans="1:5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spans="1:53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spans="1:53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spans="1:53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spans="1:53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1:53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1:53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1:53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1:53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1:53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1:5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1:53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1:53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1:53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1:53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1:53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1:53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1:53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1:53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1:53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1:5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1:53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1:53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1:53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1:53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1:53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1:53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1:53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1:53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1:53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1:5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1:53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1:53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1:53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1:53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1:53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1:53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1:53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1:53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1:53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1:5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1:53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1:53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1:53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1:53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1:53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1:53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1:53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1:53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1:53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1:5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1:53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spans="1:53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spans="1:53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spans="1:53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spans="1:53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spans="1:53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spans="1:53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spans="1:53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spans="1:53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spans="1:5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spans="1:53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spans="1:53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spans="1:53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spans="1:53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spans="1:53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spans="1:53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spans="1:53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spans="1:53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1:53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1: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1:53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1:53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1:53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1:53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1:53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1:53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1:53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1:53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1:53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1:5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1:53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1:53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1:53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1:53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1:53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1:53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1:53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1:53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1:53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1:5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1:53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1:53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1:53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1:53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1:53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1:53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1:53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1:53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1:53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spans="1:5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spans="1:53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spans="1:53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spans="1:53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spans="1:53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spans="1:53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spans="1:53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spans="1:53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spans="1:53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spans="1:53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spans="1:5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spans="1:53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spans="1:53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spans="1:53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spans="1:53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spans="1:53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spans="1:53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1:53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1:53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1:53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1:5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1:53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1:53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1:53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1:53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1:53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1:53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1:53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1:53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1:53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1:5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1:53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spans="1:53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spans="1:53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spans="1:53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spans="1:53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spans="1:53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spans="1:53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spans="1:53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spans="1:53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spans="1:5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spans="1:53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spans="1:53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spans="1:53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spans="1:53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spans="1:53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spans="1:53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spans="1:53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spans="1:53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spans="1:53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spans="1:5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spans="1:53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spans="1:53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spans="1:53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spans="1:53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spans="1:53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spans="1:53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spans="1:53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spans="1:53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spans="1:53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spans="1:5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spans="1:53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spans="1:53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spans="1:53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spans="1:53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spans="1:53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spans="1:53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spans="1:53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spans="1:53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spans="1:53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spans="1: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spans="1:53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spans="1:53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spans="1:53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spans="1:53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spans="1:53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spans="1:53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spans="1:53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spans="1:53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spans="1:53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spans="1:5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1:53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1:53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1:53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1:53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1:53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1:53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1:53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1:53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1:53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1:5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1:53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1:53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1:53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1:53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1:53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spans="1:53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spans="1:53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spans="1:53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spans="1:53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spans="1:5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spans="1:53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spans="1:53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spans="1:53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spans="1:53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spans="1:53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spans="1:53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spans="1:53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spans="1:53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spans="1:53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spans="1:5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spans="1:53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spans="1:53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1:53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1:53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1:53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1:53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1:53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1:53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1:53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1:5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1:53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1:53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1:53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1:53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1:53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1:53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1:53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spans="1:53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spans="1:53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spans="1:5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spans="1:53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spans="1:53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spans="1:53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spans="1:53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spans="1:53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spans="1:53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spans="1:53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spans="1:53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spans="1:53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spans="1:5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spans="1:53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spans="1:53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spans="1:53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spans="1:53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spans="1:53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spans="1:53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spans="1:53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spans="1:53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spans="1:53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spans="1:5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spans="1:53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spans="1:53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spans="1:53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spans="1:53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spans="1:53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spans="1:53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spans="1:53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spans="1:53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spans="1:53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spans="1:5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1:53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1:53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1:53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1:53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1:53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1:53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1:53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1:53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1:53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1: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1:53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1:53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1:53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1:53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1:53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1:53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1:53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1:53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1:53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1:5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1:53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1:53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1:53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1:53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1:53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1:53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1:53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1:53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1:53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1:5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1:53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1:53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1:53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1:53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1:53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1:53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1:53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1:53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1:53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1:5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1:53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1:53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1:53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1:53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1:53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1:53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1:53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spans="1:53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spans="1:53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spans="1:5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spans="1:53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spans="1:53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spans="1:53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spans="1:53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spans="1:53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spans="1:53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spans="1:53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spans="1:53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spans="1:53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spans="1:5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spans="1:53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spans="1:53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spans="1:53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spans="1:53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1:53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1:53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1:53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1:53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1:53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1:5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1:53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1:53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1:53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1:53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1:53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1:53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1:53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1:53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1:53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spans="1:5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spans="1:53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spans="1:53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spans="1:53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spans="1:53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spans="1:53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spans="1:53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spans="1:53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spans="1:53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spans="1:53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spans="1:5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spans="1:53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spans="1:53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spans="1:53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spans="1:53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spans="1:53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spans="1:53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1:53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1:53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1:53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1:5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1:53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1:53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1:53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1:53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1:53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1:53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1:53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1:53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1:53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spans="1: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spans="1:53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spans="1:53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spans="1:53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spans="1:53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spans="1:53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spans="1:53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spans="1:53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spans="1:53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spans="1:53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spans="1:5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spans="1:53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spans="1:53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spans="1:53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spans="1:53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spans="1:53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spans="1:53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spans="1:53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spans="1:53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spans="1:53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spans="1:5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spans="1:53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spans="1:53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spans="1:53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spans="1:53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spans="1:53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spans="1:53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spans="1:53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spans="1:53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spans="1:53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spans="1:5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spans="1:53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spans="1:53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spans="1:53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spans="1:53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1:53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1:53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1:53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1:53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1:53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1:5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1:53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1:53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1:53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1:53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1:53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  <row r="999" spans="1:53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</row>
    <row r="1000" spans="1:53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</row>
    <row r="1001" spans="1:53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</row>
  </sheetData>
  <mergeCells count="38">
    <mergeCell ref="A1:AE1"/>
    <mergeCell ref="A2:AE2"/>
    <mergeCell ref="A3:AE3"/>
    <mergeCell ref="A4:AE4"/>
    <mergeCell ref="A5:A8"/>
    <mergeCell ref="B5:B8"/>
    <mergeCell ref="C5:C8"/>
    <mergeCell ref="AB5:AE6"/>
    <mergeCell ref="D5:S5"/>
    <mergeCell ref="T5:AA5"/>
    <mergeCell ref="R7:R8"/>
    <mergeCell ref="S7:S8"/>
    <mergeCell ref="V7:V8"/>
    <mergeCell ref="W7:W8"/>
    <mergeCell ref="Z7:Z8"/>
    <mergeCell ref="AA7:AA8"/>
    <mergeCell ref="AF5:AF8"/>
    <mergeCell ref="AG5:AG8"/>
    <mergeCell ref="D6:G6"/>
    <mergeCell ref="H6:K6"/>
    <mergeCell ref="L6:O6"/>
    <mergeCell ref="P6:S6"/>
    <mergeCell ref="T6:W6"/>
    <mergeCell ref="X6:AA6"/>
    <mergeCell ref="F7:F8"/>
    <mergeCell ref="G7:G8"/>
    <mergeCell ref="J7:J8"/>
    <mergeCell ref="K7:K8"/>
    <mergeCell ref="N7:N8"/>
    <mergeCell ref="O7:O8"/>
    <mergeCell ref="AD7:AD8"/>
    <mergeCell ref="AE7:AE8"/>
    <mergeCell ref="A86:S86"/>
    <mergeCell ref="D75:S75"/>
    <mergeCell ref="T75:AA75"/>
    <mergeCell ref="AB75:AE75"/>
    <mergeCell ref="C80:AE80"/>
    <mergeCell ref="A84:C84"/>
  </mergeCells>
  <pageMargins left="0.7" right="0.7" top="0.75" bottom="0.75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X999"/>
  <sheetViews>
    <sheetView workbookViewId="0">
      <selection activeCell="C35" sqref="C35"/>
    </sheetView>
  </sheetViews>
  <sheetFormatPr defaultColWidth="14.42578125" defaultRowHeight="15" customHeight="1"/>
  <cols>
    <col min="1" max="1" width="11.85546875" customWidth="1"/>
    <col min="2" max="2" width="54.140625" customWidth="1"/>
    <col min="3" max="3" width="12.85546875" customWidth="1"/>
    <col min="4" max="4" width="53" customWidth="1"/>
    <col min="5" max="24" width="39.140625" customWidth="1"/>
  </cols>
  <sheetData>
    <row r="1" spans="1:24" ht="12.75" customHeight="1" thickBot="1">
      <c r="A1" s="358" t="s">
        <v>416</v>
      </c>
      <c r="B1" s="359"/>
      <c r="C1" s="359"/>
      <c r="D1" s="359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</row>
    <row r="2" spans="1:24" ht="12.75" customHeight="1" thickBot="1">
      <c r="A2" s="358" t="s">
        <v>218</v>
      </c>
      <c r="B2" s="359"/>
      <c r="C2" s="359"/>
      <c r="D2" s="359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4" ht="12.75" customHeight="1" thickBot="1">
      <c r="A3" s="358" t="s">
        <v>219</v>
      </c>
      <c r="B3" s="358" t="s">
        <v>220</v>
      </c>
      <c r="C3" s="358" t="s">
        <v>221</v>
      </c>
      <c r="D3" s="359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</row>
    <row r="4" spans="1:24" ht="12.75" customHeight="1" thickBot="1">
      <c r="A4" s="359"/>
      <c r="B4" s="359"/>
      <c r="C4" s="301" t="s">
        <v>219</v>
      </c>
      <c r="D4" s="301" t="s">
        <v>222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</row>
    <row r="5" spans="1:24" ht="12.75" customHeight="1" thickBot="1">
      <c r="A5" s="302" t="s">
        <v>54</v>
      </c>
      <c r="B5" s="302" t="s">
        <v>55</v>
      </c>
      <c r="C5" s="302" t="s">
        <v>52</v>
      </c>
      <c r="D5" s="302" t="s">
        <v>53</v>
      </c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</row>
    <row r="6" spans="1:24" ht="24" customHeight="1" thickBot="1">
      <c r="A6" s="302" t="s">
        <v>61</v>
      </c>
      <c r="B6" s="302" t="s">
        <v>62</v>
      </c>
      <c r="C6" s="302" t="s">
        <v>56</v>
      </c>
      <c r="D6" s="302" t="s">
        <v>58</v>
      </c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</row>
    <row r="7" spans="1:24" ht="12.75" customHeight="1" thickBot="1">
      <c r="A7" s="302" t="s">
        <v>63</v>
      </c>
      <c r="B7" s="302" t="s">
        <v>64</v>
      </c>
      <c r="C7" s="302" t="s">
        <v>61</v>
      </c>
      <c r="D7" s="302" t="s">
        <v>62</v>
      </c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</row>
    <row r="8" spans="1:24" ht="12.75" customHeight="1" thickBot="1">
      <c r="A8" s="302" t="s">
        <v>65</v>
      </c>
      <c r="B8" s="302" t="s">
        <v>66</v>
      </c>
      <c r="C8" s="302" t="s">
        <v>63</v>
      </c>
      <c r="D8" s="302" t="s">
        <v>64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</row>
    <row r="9" spans="1:24" ht="12.75" customHeight="1" thickBot="1">
      <c r="A9" s="302" t="s">
        <v>67</v>
      </c>
      <c r="B9" s="302" t="s">
        <v>68</v>
      </c>
      <c r="C9" s="302" t="s">
        <v>65</v>
      </c>
      <c r="D9" s="302" t="s">
        <v>66</v>
      </c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</row>
    <row r="10" spans="1:24" ht="12.75" customHeight="1" thickBot="1">
      <c r="A10" s="302" t="s">
        <v>69</v>
      </c>
      <c r="B10" s="302" t="s">
        <v>70</v>
      </c>
      <c r="C10" s="302" t="s">
        <v>67</v>
      </c>
      <c r="D10" s="302" t="s">
        <v>68</v>
      </c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</row>
    <row r="11" spans="1:24" ht="12.75" customHeight="1" thickBot="1">
      <c r="A11" s="360" t="s">
        <v>417</v>
      </c>
      <c r="B11" s="360" t="s">
        <v>418</v>
      </c>
      <c r="C11" s="302" t="s">
        <v>52</v>
      </c>
      <c r="D11" s="302" t="s">
        <v>53</v>
      </c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</row>
    <row r="12" spans="1:24" ht="12.75" customHeight="1" thickBot="1">
      <c r="A12" s="360"/>
      <c r="B12" s="360"/>
      <c r="C12" s="302" t="s">
        <v>54</v>
      </c>
      <c r="D12" s="302" t="s">
        <v>55</v>
      </c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</row>
    <row r="13" spans="1:24" ht="12.75" customHeight="1" thickBot="1">
      <c r="A13" s="302" t="s">
        <v>150</v>
      </c>
      <c r="B13" s="302" t="s">
        <v>154</v>
      </c>
      <c r="C13" s="302" t="s">
        <v>419</v>
      </c>
      <c r="D13" s="302" t="s">
        <v>151</v>
      </c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</row>
    <row r="14" spans="1:24" ht="12.75" customHeight="1" thickBot="1">
      <c r="A14" s="302" t="s">
        <v>223</v>
      </c>
      <c r="B14" s="302" t="s">
        <v>156</v>
      </c>
      <c r="C14" s="302" t="s">
        <v>150</v>
      </c>
      <c r="D14" s="302" t="s">
        <v>154</v>
      </c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</row>
    <row r="15" spans="1:24" ht="12.75" customHeight="1" thickBot="1">
      <c r="A15" s="302" t="s">
        <v>158</v>
      </c>
      <c r="B15" s="302" t="s">
        <v>159</v>
      </c>
      <c r="C15" s="302" t="s">
        <v>223</v>
      </c>
      <c r="D15" s="302" t="s">
        <v>156</v>
      </c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</row>
    <row r="16" spans="1:24" ht="12.75" customHeight="1" thickBot="1">
      <c r="A16" s="302" t="s">
        <v>160</v>
      </c>
      <c r="B16" s="302" t="s">
        <v>161</v>
      </c>
      <c r="C16" s="302" t="s">
        <v>158</v>
      </c>
      <c r="D16" s="302" t="s">
        <v>159</v>
      </c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</row>
    <row r="17" spans="1:24" ht="12.75" customHeight="1" thickBot="1">
      <c r="A17" s="302" t="s">
        <v>162</v>
      </c>
      <c r="B17" s="302" t="s">
        <v>224</v>
      </c>
      <c r="C17" s="302" t="s">
        <v>160</v>
      </c>
      <c r="D17" s="302" t="s">
        <v>161</v>
      </c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</row>
    <row r="18" spans="1:24" ht="12.75" customHeight="1" thickBot="1">
      <c r="A18" s="302" t="s">
        <v>110</v>
      </c>
      <c r="B18" s="302" t="s">
        <v>225</v>
      </c>
      <c r="C18" s="302" t="s">
        <v>107</v>
      </c>
      <c r="D18" s="302" t="s">
        <v>108</v>
      </c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</row>
    <row r="19" spans="1:24" ht="12.75" customHeight="1" thickBot="1">
      <c r="A19" s="302" t="s">
        <v>226</v>
      </c>
      <c r="B19" s="302" t="s">
        <v>227</v>
      </c>
      <c r="C19" s="302" t="s">
        <v>228</v>
      </c>
      <c r="D19" s="302" t="s">
        <v>229</v>
      </c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</row>
    <row r="20" spans="1:24" ht="12.75" customHeight="1" thickBot="1">
      <c r="A20" s="302" t="s">
        <v>230</v>
      </c>
      <c r="B20" s="302" t="s">
        <v>231</v>
      </c>
      <c r="C20" s="302" t="s">
        <v>232</v>
      </c>
      <c r="D20" s="302" t="s">
        <v>233</v>
      </c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</row>
    <row r="21" spans="1:24" ht="12.75" customHeight="1" thickBot="1">
      <c r="A21" s="302" t="s">
        <v>234</v>
      </c>
      <c r="B21" s="302" t="s">
        <v>235</v>
      </c>
      <c r="C21" s="302" t="s">
        <v>230</v>
      </c>
      <c r="D21" s="302" t="s">
        <v>231</v>
      </c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</row>
    <row r="22" spans="1:24" ht="12.75" customHeight="1" thickBot="1">
      <c r="A22" s="302" t="s">
        <v>236</v>
      </c>
      <c r="B22" s="302" t="s">
        <v>237</v>
      </c>
      <c r="C22" s="302" t="s">
        <v>234</v>
      </c>
      <c r="D22" s="302" t="s">
        <v>235</v>
      </c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</row>
    <row r="23" spans="1:24" ht="12.75" customHeight="1" thickBot="1">
      <c r="A23" s="303" t="s">
        <v>112</v>
      </c>
      <c r="B23" s="303" t="s">
        <v>113</v>
      </c>
      <c r="C23" s="303" t="s">
        <v>144</v>
      </c>
      <c r="D23" s="303" t="s">
        <v>420</v>
      </c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</row>
    <row r="24" spans="1:24" ht="12.75" customHeight="1" thickBot="1">
      <c r="A24" s="303" t="s">
        <v>147</v>
      </c>
      <c r="B24" s="303" t="s">
        <v>148</v>
      </c>
      <c r="C24" s="303" t="s">
        <v>46</v>
      </c>
      <c r="D24" s="303" t="s">
        <v>47</v>
      </c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</row>
    <row r="25" spans="1:24" ht="12.75" customHeight="1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</row>
    <row r="26" spans="1:24" ht="12.75" customHeight="1">
      <c r="A26" s="217"/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</row>
    <row r="27" spans="1:24" ht="12.75" customHeight="1">
      <c r="A27" s="357"/>
      <c r="B27" s="309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</row>
    <row r="28" spans="1:24" ht="12.75" customHeight="1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</row>
    <row r="29" spans="1:24" ht="12.75" customHeight="1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</row>
    <row r="30" spans="1:24" ht="12.75" customHeight="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</row>
    <row r="31" spans="1:24" ht="12.75" customHeight="1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</row>
    <row r="32" spans="1:24" ht="12.75" customHeight="1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</row>
    <row r="33" spans="1:24" ht="12.75" customHeight="1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</row>
    <row r="34" spans="1:24" ht="12.75" customHeight="1">
      <c r="A34" s="217"/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</row>
    <row r="35" spans="1:24" ht="12.75" customHeight="1">
      <c r="A35" s="217"/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</row>
    <row r="36" spans="1:24" ht="12.75" customHeight="1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</row>
    <row r="37" spans="1:24" ht="12.75" customHeight="1">
      <c r="A37" s="217"/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</row>
    <row r="38" spans="1:24" ht="12.75" customHeight="1">
      <c r="A38" s="217"/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</row>
    <row r="39" spans="1:24" ht="12.75" customHeight="1">
      <c r="A39" s="217"/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</row>
    <row r="40" spans="1:24" ht="12.75" customHeight="1">
      <c r="A40" s="217"/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</row>
    <row r="41" spans="1:24" ht="12.75" customHeight="1">
      <c r="A41" s="217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</row>
    <row r="42" spans="1:24" ht="12.75" customHeight="1">
      <c r="A42" s="217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</row>
    <row r="43" spans="1:24" ht="12.75" customHeight="1">
      <c r="A43" s="217"/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</row>
    <row r="44" spans="1:24" ht="12.75" customHeight="1">
      <c r="A44" s="217"/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</row>
    <row r="45" spans="1:24" ht="12.75" customHeight="1">
      <c r="A45" s="217"/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</row>
    <row r="46" spans="1:24" ht="12.75" customHeight="1">
      <c r="A46" s="217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</row>
    <row r="47" spans="1:24" ht="12.75" customHeight="1">
      <c r="A47" s="217"/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</row>
    <row r="48" spans="1:24" ht="12.75" customHeight="1">
      <c r="A48" s="217"/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</row>
    <row r="49" spans="1:24" ht="12.75" customHeight="1">
      <c r="A49" s="217"/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</row>
    <row r="50" spans="1:24" ht="12.75" customHeight="1">
      <c r="A50" s="217"/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</row>
    <row r="51" spans="1:24" ht="12.75" customHeight="1">
      <c r="A51" s="217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</row>
    <row r="52" spans="1:24" ht="12.75" customHeight="1">
      <c r="A52" s="217"/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</row>
    <row r="53" spans="1:24" ht="12.75" customHeight="1">
      <c r="A53" s="217"/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</row>
    <row r="54" spans="1:24" ht="12.75" customHeight="1">
      <c r="A54" s="217"/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</row>
    <row r="55" spans="1:24" ht="12.75" customHeight="1">
      <c r="A55" s="217"/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</row>
    <row r="56" spans="1:24" ht="12.75" customHeight="1">
      <c r="A56" s="217"/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</row>
    <row r="57" spans="1:24" ht="12.75" customHeight="1">
      <c r="A57" s="217"/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</row>
    <row r="58" spans="1:24" ht="12.75" customHeight="1">
      <c r="A58" s="217"/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</row>
    <row r="59" spans="1:24" ht="12.75" customHeight="1">
      <c r="A59" s="217"/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</row>
    <row r="60" spans="1:24" ht="12.75" customHeight="1">
      <c r="A60" s="217"/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</row>
    <row r="61" spans="1:24" ht="12.75" customHeight="1">
      <c r="A61" s="217"/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</row>
    <row r="62" spans="1:24" ht="12.75" customHeight="1">
      <c r="A62" s="217"/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</row>
    <row r="63" spans="1:24" ht="12.75" customHeight="1">
      <c r="A63" s="217"/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</row>
    <row r="64" spans="1:24" ht="12.75" customHeight="1">
      <c r="A64" s="217"/>
      <c r="B64" s="217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</row>
    <row r="65" spans="1:24" ht="12.75" customHeight="1">
      <c r="A65" s="217"/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</row>
    <row r="66" spans="1:24" ht="12.75" customHeight="1">
      <c r="A66" s="217"/>
      <c r="B66" s="217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</row>
    <row r="67" spans="1:24" ht="12.75" customHeight="1">
      <c r="A67" s="217"/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</row>
    <row r="68" spans="1:24" ht="12.75" customHeight="1">
      <c r="A68" s="217"/>
      <c r="B68" s="217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</row>
    <row r="69" spans="1:24" ht="12.75" customHeight="1">
      <c r="A69" s="217"/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</row>
    <row r="70" spans="1:24" ht="12.75" customHeight="1">
      <c r="A70" s="217"/>
      <c r="B70" s="217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</row>
    <row r="71" spans="1:24" ht="12.75" customHeight="1">
      <c r="A71" s="217"/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</row>
    <row r="72" spans="1:24" ht="12.75" customHeight="1">
      <c r="A72" s="217"/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</row>
    <row r="73" spans="1:24" ht="12.75" customHeight="1">
      <c r="A73" s="217"/>
      <c r="B73" s="217"/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  <c r="V73" s="217"/>
      <c r="W73" s="217"/>
      <c r="X73" s="217"/>
    </row>
    <row r="74" spans="1:24" ht="12.75" customHeight="1">
      <c r="A74" s="217"/>
      <c r="B74" s="217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</row>
    <row r="75" spans="1:24" ht="12.75" customHeight="1">
      <c r="A75" s="217"/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</row>
    <row r="76" spans="1:24" ht="12.75" customHeight="1">
      <c r="A76" s="217"/>
      <c r="B76" s="217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</row>
    <row r="77" spans="1:24" ht="12.75" customHeight="1">
      <c r="A77" s="217"/>
      <c r="B77" s="217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</row>
    <row r="78" spans="1:24" ht="12.75" customHeight="1">
      <c r="A78" s="217"/>
      <c r="B78" s="217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</row>
    <row r="79" spans="1:24" ht="12.75" customHeight="1">
      <c r="A79" s="217"/>
      <c r="B79" s="217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</row>
    <row r="80" spans="1:24" ht="12.75" customHeight="1">
      <c r="A80" s="217"/>
      <c r="B80" s="217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</row>
    <row r="81" spans="1:24" ht="12.75" customHeight="1">
      <c r="A81" s="217"/>
      <c r="B81" s="217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</row>
    <row r="82" spans="1:24" ht="12.75" customHeight="1">
      <c r="A82" s="217"/>
      <c r="B82" s="217"/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</row>
    <row r="83" spans="1:24" ht="12.75" customHeight="1">
      <c r="A83" s="217"/>
      <c r="B83" s="217"/>
      <c r="C83" s="217"/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</row>
    <row r="84" spans="1:24" ht="12.75" customHeight="1">
      <c r="A84" s="217"/>
      <c r="B84" s="217"/>
      <c r="C84" s="217"/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</row>
    <row r="85" spans="1:24" ht="12.75" customHeight="1">
      <c r="A85" s="217"/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</row>
    <row r="86" spans="1:24" ht="12.75" customHeight="1">
      <c r="A86" s="217"/>
      <c r="B86" s="217"/>
      <c r="C86" s="217"/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</row>
    <row r="87" spans="1:24" ht="12.75" customHeight="1">
      <c r="A87" s="217"/>
      <c r="B87" s="217"/>
      <c r="C87" s="217"/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</row>
    <row r="88" spans="1:24" ht="12.75" customHeight="1">
      <c r="A88" s="217"/>
      <c r="B88" s="217"/>
      <c r="C88" s="217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</row>
    <row r="89" spans="1:24" ht="12.75" customHeight="1">
      <c r="A89" s="217"/>
      <c r="B89" s="217"/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</row>
    <row r="90" spans="1:24" ht="12.75" customHeight="1">
      <c r="A90" s="217"/>
      <c r="B90" s="217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</row>
    <row r="91" spans="1:24" ht="12.75" customHeight="1">
      <c r="A91" s="217"/>
      <c r="B91" s="21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  <c r="V91" s="217"/>
      <c r="W91" s="217"/>
      <c r="X91" s="217"/>
    </row>
    <row r="92" spans="1:24" ht="12.75" customHeight="1">
      <c r="A92" s="217"/>
      <c r="B92" s="21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</row>
    <row r="93" spans="1:24" ht="12.75" customHeight="1">
      <c r="A93" s="217"/>
      <c r="B93" s="217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</row>
    <row r="94" spans="1:24" ht="12.75" customHeight="1">
      <c r="A94" s="217"/>
      <c r="B94" s="217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</row>
    <row r="95" spans="1:24" ht="12.75" customHeight="1">
      <c r="A95" s="217"/>
      <c r="B95" s="217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</row>
    <row r="96" spans="1:24" ht="12.75" customHeight="1">
      <c r="A96" s="217"/>
      <c r="B96" s="217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</row>
    <row r="97" spans="1:24" ht="12.75" customHeight="1">
      <c r="A97" s="217"/>
      <c r="B97" s="217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</row>
    <row r="98" spans="1:24" ht="12.75" customHeight="1">
      <c r="A98" s="217"/>
      <c r="B98" s="217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</row>
    <row r="99" spans="1:24" ht="12.75" customHeight="1">
      <c r="A99" s="217"/>
      <c r="B99" s="217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</row>
    <row r="100" spans="1:24" ht="12.75" customHeight="1">
      <c r="A100" s="217"/>
      <c r="B100" s="217"/>
      <c r="C100" s="217"/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</row>
    <row r="101" spans="1:24" ht="12.75" customHeight="1">
      <c r="A101" s="217"/>
      <c r="B101" s="217"/>
      <c r="C101" s="217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</row>
    <row r="102" spans="1:24" ht="12.75" customHeight="1">
      <c r="A102" s="217"/>
      <c r="B102" s="217"/>
      <c r="C102" s="217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</row>
    <row r="103" spans="1:24" ht="12.75" customHeight="1">
      <c r="A103" s="217"/>
      <c r="B103" s="217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</row>
    <row r="104" spans="1:24" ht="12.75" customHeight="1">
      <c r="A104" s="217"/>
      <c r="B104" s="217"/>
      <c r="C104" s="217"/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</row>
    <row r="105" spans="1:24" ht="12.75" customHeight="1">
      <c r="A105" s="217"/>
      <c r="B105" s="217"/>
      <c r="C105" s="217"/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</row>
    <row r="106" spans="1:24" ht="12.75" customHeight="1">
      <c r="A106" s="217"/>
      <c r="B106" s="217"/>
      <c r="C106" s="217"/>
      <c r="D106" s="217"/>
      <c r="E106" s="217"/>
      <c r="F106" s="217"/>
      <c r="G106" s="217"/>
      <c r="H106" s="217"/>
      <c r="I106" s="217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</row>
    <row r="107" spans="1:24" ht="12.75" customHeight="1">
      <c r="A107" s="217"/>
      <c r="B107" s="217"/>
      <c r="C107" s="217"/>
      <c r="D107" s="217"/>
      <c r="E107" s="217"/>
      <c r="F107" s="217"/>
      <c r="G107" s="217"/>
      <c r="H107" s="217"/>
      <c r="I107" s="217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/>
      <c r="T107" s="217"/>
      <c r="U107" s="217"/>
      <c r="V107" s="217"/>
      <c r="W107" s="217"/>
      <c r="X107" s="217"/>
    </row>
    <row r="108" spans="1:24" ht="12.75" customHeight="1">
      <c r="A108" s="217"/>
      <c r="B108" s="217"/>
      <c r="C108" s="217"/>
      <c r="D108" s="217"/>
      <c r="E108" s="217"/>
      <c r="F108" s="217"/>
      <c r="G108" s="217"/>
      <c r="H108" s="217"/>
      <c r="I108" s="217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</row>
    <row r="109" spans="1:24" ht="12.75" customHeight="1">
      <c r="A109" s="217"/>
      <c r="B109" s="217"/>
      <c r="C109" s="217"/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</row>
    <row r="110" spans="1:24" ht="12.75" customHeight="1">
      <c r="A110" s="217"/>
      <c r="B110" s="217"/>
      <c r="C110" s="217"/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/>
      <c r="T110" s="217"/>
      <c r="U110" s="217"/>
      <c r="V110" s="217"/>
      <c r="W110" s="217"/>
      <c r="X110" s="217"/>
    </row>
    <row r="111" spans="1:24" ht="12.75" customHeight="1">
      <c r="A111" s="217"/>
      <c r="B111" s="217"/>
      <c r="C111" s="217"/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</row>
    <row r="112" spans="1:24" ht="12.75" customHeight="1">
      <c r="A112" s="217"/>
      <c r="B112" s="217"/>
      <c r="C112" s="217"/>
      <c r="D112" s="217"/>
      <c r="E112" s="217"/>
      <c r="F112" s="217"/>
      <c r="G112" s="217"/>
      <c r="H112" s="217"/>
      <c r="I112" s="217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</row>
    <row r="113" spans="1:24" ht="12.75" customHeight="1">
      <c r="A113" s="217"/>
      <c r="B113" s="217"/>
      <c r="C113" s="217"/>
      <c r="D113" s="217"/>
      <c r="E113" s="217"/>
      <c r="F113" s="217"/>
      <c r="G113" s="217"/>
      <c r="H113" s="217"/>
      <c r="I113" s="217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</row>
    <row r="114" spans="1:24" ht="12.75" customHeight="1">
      <c r="A114" s="217"/>
      <c r="B114" s="217"/>
      <c r="C114" s="217"/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</row>
    <row r="115" spans="1:24" ht="12.75" customHeight="1">
      <c r="A115" s="217"/>
      <c r="B115" s="217"/>
      <c r="C115" s="217"/>
      <c r="D115" s="217"/>
      <c r="E115" s="217"/>
      <c r="F115" s="217"/>
      <c r="G115" s="217"/>
      <c r="H115" s="217"/>
      <c r="I115" s="217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</row>
    <row r="116" spans="1:24" ht="12.75" customHeight="1">
      <c r="A116" s="217"/>
      <c r="B116" s="217"/>
      <c r="C116" s="217"/>
      <c r="D116" s="217"/>
      <c r="E116" s="217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</row>
    <row r="117" spans="1:24" ht="12.75" customHeight="1">
      <c r="A117" s="217"/>
      <c r="B117" s="217"/>
      <c r="C117" s="217"/>
      <c r="D117" s="217"/>
      <c r="E117" s="217"/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</row>
    <row r="118" spans="1:24" ht="12.75" customHeight="1">
      <c r="A118" s="217"/>
      <c r="B118" s="217"/>
      <c r="C118" s="217"/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  <c r="N118" s="217"/>
      <c r="O118" s="217"/>
      <c r="P118" s="217"/>
      <c r="Q118" s="217"/>
      <c r="R118" s="217"/>
      <c r="S118" s="217"/>
      <c r="T118" s="217"/>
      <c r="U118" s="217"/>
      <c r="V118" s="217"/>
      <c r="W118" s="217"/>
      <c r="X118" s="217"/>
    </row>
    <row r="119" spans="1:24" ht="12.75" customHeight="1">
      <c r="A119" s="217"/>
      <c r="B119" s="217"/>
      <c r="C119" s="217"/>
      <c r="D119" s="217"/>
      <c r="E119" s="217"/>
      <c r="F119" s="217"/>
      <c r="G119" s="217"/>
      <c r="H119" s="217"/>
      <c r="I119" s="217"/>
      <c r="J119" s="217"/>
      <c r="K119" s="217"/>
      <c r="L119" s="217"/>
      <c r="M119" s="217"/>
      <c r="N119" s="217"/>
      <c r="O119" s="217"/>
      <c r="P119" s="217"/>
      <c r="Q119" s="217"/>
      <c r="R119" s="217"/>
      <c r="S119" s="217"/>
      <c r="T119" s="217"/>
      <c r="U119" s="217"/>
      <c r="V119" s="217"/>
      <c r="W119" s="217"/>
      <c r="X119" s="217"/>
    </row>
    <row r="120" spans="1:24" ht="12.75" customHeight="1">
      <c r="A120" s="217"/>
      <c r="B120" s="217"/>
      <c r="C120" s="217"/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  <c r="P120" s="217"/>
      <c r="Q120" s="217"/>
      <c r="R120" s="217"/>
      <c r="S120" s="217"/>
      <c r="T120" s="217"/>
      <c r="U120" s="217"/>
      <c r="V120" s="217"/>
      <c r="W120" s="217"/>
      <c r="X120" s="217"/>
    </row>
    <row r="121" spans="1:24" ht="12.75" customHeight="1">
      <c r="A121" s="217"/>
      <c r="B121" s="217"/>
      <c r="C121" s="217"/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217"/>
      <c r="V121" s="217"/>
      <c r="W121" s="217"/>
      <c r="X121" s="217"/>
    </row>
    <row r="122" spans="1:24" ht="12.75" customHeight="1">
      <c r="A122" s="217"/>
      <c r="B122" s="217"/>
      <c r="C122" s="217"/>
      <c r="D122" s="217"/>
      <c r="E122" s="217"/>
      <c r="F122" s="217"/>
      <c r="G122" s="217"/>
      <c r="H122" s="217"/>
      <c r="I122" s="217"/>
      <c r="J122" s="217"/>
      <c r="K122" s="217"/>
      <c r="L122" s="217"/>
      <c r="M122" s="217"/>
      <c r="N122" s="217"/>
      <c r="O122" s="217"/>
      <c r="P122" s="217"/>
      <c r="Q122" s="217"/>
      <c r="R122" s="217"/>
      <c r="S122" s="217"/>
      <c r="T122" s="217"/>
      <c r="U122" s="217"/>
      <c r="V122" s="217"/>
      <c r="W122" s="217"/>
      <c r="X122" s="217"/>
    </row>
    <row r="123" spans="1:24" ht="12.75" customHeight="1">
      <c r="A123" s="217"/>
      <c r="B123" s="217"/>
      <c r="C123" s="217"/>
      <c r="D123" s="217"/>
      <c r="E123" s="217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217"/>
      <c r="V123" s="217"/>
      <c r="W123" s="217"/>
      <c r="X123" s="217"/>
    </row>
    <row r="124" spans="1:24" ht="12.75" customHeight="1">
      <c r="A124" s="217"/>
      <c r="B124" s="217"/>
      <c r="C124" s="217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  <c r="Q124" s="217"/>
      <c r="R124" s="217"/>
      <c r="S124" s="217"/>
      <c r="T124" s="217"/>
      <c r="U124" s="217"/>
      <c r="V124" s="217"/>
      <c r="W124" s="217"/>
      <c r="X124" s="217"/>
    </row>
    <row r="125" spans="1:24" ht="12.75" customHeight="1">
      <c r="A125" s="217"/>
      <c r="B125" s="217"/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</row>
    <row r="126" spans="1:24" ht="12.75" customHeight="1">
      <c r="A126" s="217"/>
      <c r="B126" s="217"/>
      <c r="C126" s="217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7"/>
      <c r="U126" s="217"/>
      <c r="V126" s="217"/>
      <c r="W126" s="217"/>
      <c r="X126" s="217"/>
    </row>
    <row r="127" spans="1:24" ht="12.75" customHeight="1">
      <c r="A127" s="217"/>
      <c r="B127" s="217"/>
      <c r="C127" s="217"/>
      <c r="D127" s="217"/>
      <c r="E127" s="217"/>
      <c r="F127" s="217"/>
      <c r="G127" s="217"/>
      <c r="H127" s="217"/>
      <c r="I127" s="217"/>
      <c r="J127" s="217"/>
      <c r="K127" s="217"/>
      <c r="L127" s="217"/>
      <c r="M127" s="217"/>
      <c r="N127" s="217"/>
      <c r="O127" s="217"/>
      <c r="P127" s="217"/>
      <c r="Q127" s="217"/>
      <c r="R127" s="217"/>
      <c r="S127" s="217"/>
      <c r="T127" s="217"/>
      <c r="U127" s="217"/>
      <c r="V127" s="217"/>
      <c r="W127" s="217"/>
      <c r="X127" s="217"/>
    </row>
    <row r="128" spans="1:24" ht="12.75" customHeight="1">
      <c r="A128" s="217"/>
      <c r="B128" s="217"/>
      <c r="C128" s="217"/>
      <c r="D128" s="217"/>
      <c r="E128" s="217"/>
      <c r="F128" s="217"/>
      <c r="G128" s="217"/>
      <c r="H128" s="217"/>
      <c r="I128" s="217"/>
      <c r="J128" s="217"/>
      <c r="K128" s="217"/>
      <c r="L128" s="217"/>
      <c r="M128" s="217"/>
      <c r="N128" s="217"/>
      <c r="O128" s="217"/>
      <c r="P128" s="217"/>
      <c r="Q128" s="217"/>
      <c r="R128" s="217"/>
      <c r="S128" s="217"/>
      <c r="T128" s="217"/>
      <c r="U128" s="217"/>
      <c r="V128" s="217"/>
      <c r="W128" s="217"/>
      <c r="X128" s="217"/>
    </row>
    <row r="129" spans="1:24" ht="12.75" customHeight="1">
      <c r="A129" s="217"/>
      <c r="B129" s="217"/>
      <c r="C129" s="217"/>
      <c r="D129" s="217"/>
      <c r="E129" s="217"/>
      <c r="F129" s="217"/>
      <c r="G129" s="217"/>
      <c r="H129" s="217"/>
      <c r="I129" s="217"/>
      <c r="J129" s="217"/>
      <c r="K129" s="217"/>
      <c r="L129" s="217"/>
      <c r="M129" s="217"/>
      <c r="N129" s="217"/>
      <c r="O129" s="217"/>
      <c r="P129" s="217"/>
      <c r="Q129" s="217"/>
      <c r="R129" s="217"/>
      <c r="S129" s="217"/>
      <c r="T129" s="217"/>
      <c r="U129" s="217"/>
      <c r="V129" s="217"/>
      <c r="W129" s="217"/>
      <c r="X129" s="217"/>
    </row>
    <row r="130" spans="1:24" ht="12.75" customHeight="1">
      <c r="A130" s="217"/>
      <c r="B130" s="217"/>
      <c r="C130" s="217"/>
      <c r="D130" s="217"/>
      <c r="E130" s="217"/>
      <c r="F130" s="217"/>
      <c r="G130" s="217"/>
      <c r="H130" s="217"/>
      <c r="I130" s="217"/>
      <c r="J130" s="217"/>
      <c r="K130" s="217"/>
      <c r="L130" s="217"/>
      <c r="M130" s="217"/>
      <c r="N130" s="217"/>
      <c r="O130" s="217"/>
      <c r="P130" s="217"/>
      <c r="Q130" s="217"/>
      <c r="R130" s="217"/>
      <c r="S130" s="217"/>
      <c r="T130" s="217"/>
      <c r="U130" s="217"/>
      <c r="V130" s="217"/>
      <c r="W130" s="217"/>
      <c r="X130" s="217"/>
    </row>
    <row r="131" spans="1:24" ht="12.75" customHeight="1">
      <c r="A131" s="217"/>
      <c r="B131" s="217"/>
      <c r="C131" s="217"/>
      <c r="D131" s="217"/>
      <c r="E131" s="217"/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  <c r="P131" s="217"/>
      <c r="Q131" s="217"/>
      <c r="R131" s="217"/>
      <c r="S131" s="217"/>
      <c r="T131" s="217"/>
      <c r="U131" s="217"/>
      <c r="V131" s="217"/>
      <c r="W131" s="217"/>
      <c r="X131" s="217"/>
    </row>
    <row r="132" spans="1:24" ht="12.75" customHeight="1">
      <c r="A132" s="217"/>
      <c r="B132" s="217"/>
      <c r="C132" s="217"/>
      <c r="D132" s="217"/>
      <c r="E132" s="217"/>
      <c r="F132" s="217"/>
      <c r="G132" s="217"/>
      <c r="H132" s="217"/>
      <c r="I132" s="217"/>
      <c r="J132" s="217"/>
      <c r="K132" s="217"/>
      <c r="L132" s="217"/>
      <c r="M132" s="217"/>
      <c r="N132" s="217"/>
      <c r="O132" s="217"/>
      <c r="P132" s="217"/>
      <c r="Q132" s="217"/>
      <c r="R132" s="217"/>
      <c r="S132" s="217"/>
      <c r="T132" s="217"/>
      <c r="U132" s="217"/>
      <c r="V132" s="217"/>
      <c r="W132" s="217"/>
      <c r="X132" s="217"/>
    </row>
    <row r="133" spans="1:24" ht="12.75" customHeight="1">
      <c r="A133" s="217"/>
      <c r="B133" s="217"/>
      <c r="C133" s="217"/>
      <c r="D133" s="217"/>
      <c r="E133" s="217"/>
      <c r="F133" s="217"/>
      <c r="G133" s="217"/>
      <c r="H133" s="217"/>
      <c r="I133" s="217"/>
      <c r="J133" s="217"/>
      <c r="K133" s="217"/>
      <c r="L133" s="217"/>
      <c r="M133" s="217"/>
      <c r="N133" s="217"/>
      <c r="O133" s="217"/>
      <c r="P133" s="217"/>
      <c r="Q133" s="217"/>
      <c r="R133" s="217"/>
      <c r="S133" s="217"/>
      <c r="T133" s="217"/>
      <c r="U133" s="217"/>
      <c r="V133" s="217"/>
      <c r="W133" s="217"/>
      <c r="X133" s="217"/>
    </row>
    <row r="134" spans="1:24" ht="12.75" customHeight="1">
      <c r="A134" s="217"/>
      <c r="B134" s="217"/>
      <c r="C134" s="217"/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17"/>
      <c r="O134" s="217"/>
      <c r="P134" s="217"/>
      <c r="Q134" s="217"/>
      <c r="R134" s="217"/>
      <c r="S134" s="217"/>
      <c r="T134" s="217"/>
      <c r="U134" s="217"/>
      <c r="V134" s="217"/>
      <c r="W134" s="217"/>
      <c r="X134" s="217"/>
    </row>
    <row r="135" spans="1:24" ht="12.75" customHeight="1">
      <c r="A135" s="217"/>
      <c r="B135" s="217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217"/>
      <c r="T135" s="217"/>
      <c r="U135" s="217"/>
      <c r="V135" s="217"/>
      <c r="W135" s="217"/>
      <c r="X135" s="217"/>
    </row>
    <row r="136" spans="1:24" ht="12.75" customHeight="1">
      <c r="A136" s="217"/>
      <c r="B136" s="217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217"/>
      <c r="T136" s="217"/>
      <c r="U136" s="217"/>
      <c r="V136" s="217"/>
      <c r="W136" s="217"/>
      <c r="X136" s="217"/>
    </row>
    <row r="137" spans="1:24" ht="12.75" customHeight="1">
      <c r="A137" s="217"/>
      <c r="B137" s="217"/>
      <c r="C137" s="217"/>
      <c r="D137" s="217"/>
      <c r="E137" s="217"/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  <c r="P137" s="217"/>
      <c r="Q137" s="217"/>
      <c r="R137" s="217"/>
      <c r="S137" s="217"/>
      <c r="T137" s="217"/>
      <c r="U137" s="217"/>
      <c r="V137" s="217"/>
      <c r="W137" s="217"/>
      <c r="X137" s="217"/>
    </row>
    <row r="138" spans="1:24" ht="12.75" customHeight="1">
      <c r="A138" s="217"/>
      <c r="B138" s="217"/>
      <c r="C138" s="217"/>
      <c r="D138" s="217"/>
      <c r="E138" s="217"/>
      <c r="F138" s="217"/>
      <c r="G138" s="217"/>
      <c r="H138" s="217"/>
      <c r="I138" s="217"/>
      <c r="J138" s="217"/>
      <c r="K138" s="217"/>
      <c r="L138" s="217"/>
      <c r="M138" s="217"/>
      <c r="N138" s="217"/>
      <c r="O138" s="217"/>
      <c r="P138" s="217"/>
      <c r="Q138" s="217"/>
      <c r="R138" s="217"/>
      <c r="S138" s="217"/>
      <c r="T138" s="217"/>
      <c r="U138" s="217"/>
      <c r="V138" s="217"/>
      <c r="W138" s="217"/>
      <c r="X138" s="217"/>
    </row>
    <row r="139" spans="1:24" ht="12.75" customHeight="1">
      <c r="A139" s="217"/>
      <c r="B139" s="217"/>
      <c r="C139" s="217"/>
      <c r="D139" s="217"/>
      <c r="E139" s="217"/>
      <c r="F139" s="217"/>
      <c r="G139" s="217"/>
      <c r="H139" s="217"/>
      <c r="I139" s="217"/>
      <c r="J139" s="217"/>
      <c r="K139" s="217"/>
      <c r="L139" s="217"/>
      <c r="M139" s="217"/>
      <c r="N139" s="217"/>
      <c r="O139" s="217"/>
      <c r="P139" s="217"/>
      <c r="Q139" s="217"/>
      <c r="R139" s="217"/>
      <c r="S139" s="217"/>
      <c r="T139" s="217"/>
      <c r="U139" s="217"/>
      <c r="V139" s="217"/>
      <c r="W139" s="217"/>
      <c r="X139" s="217"/>
    </row>
    <row r="140" spans="1:24" ht="12.75" customHeight="1">
      <c r="A140" s="217"/>
      <c r="B140" s="217"/>
      <c r="C140" s="217"/>
      <c r="D140" s="217"/>
      <c r="E140" s="217"/>
      <c r="F140" s="217"/>
      <c r="G140" s="217"/>
      <c r="H140" s="217"/>
      <c r="I140" s="217"/>
      <c r="J140" s="217"/>
      <c r="K140" s="217"/>
      <c r="L140" s="217"/>
      <c r="M140" s="217"/>
      <c r="N140" s="217"/>
      <c r="O140" s="217"/>
      <c r="P140" s="217"/>
      <c r="Q140" s="217"/>
      <c r="R140" s="217"/>
      <c r="S140" s="217"/>
      <c r="T140" s="217"/>
      <c r="U140" s="217"/>
      <c r="V140" s="217"/>
      <c r="W140" s="217"/>
      <c r="X140" s="217"/>
    </row>
    <row r="141" spans="1:24" ht="12.75" customHeight="1">
      <c r="A141" s="217"/>
      <c r="B141" s="217"/>
      <c r="C141" s="217"/>
      <c r="D141" s="217"/>
      <c r="E141" s="217"/>
      <c r="F141" s="217"/>
      <c r="G141" s="217"/>
      <c r="H141" s="217"/>
      <c r="I141" s="217"/>
      <c r="J141" s="217"/>
      <c r="K141" s="217"/>
      <c r="L141" s="217"/>
      <c r="M141" s="217"/>
      <c r="N141" s="217"/>
      <c r="O141" s="217"/>
      <c r="P141" s="217"/>
      <c r="Q141" s="217"/>
      <c r="R141" s="217"/>
      <c r="S141" s="217"/>
      <c r="T141" s="217"/>
      <c r="U141" s="217"/>
      <c r="V141" s="217"/>
      <c r="W141" s="217"/>
      <c r="X141" s="217"/>
    </row>
    <row r="142" spans="1:24" ht="12.75" customHeight="1">
      <c r="A142" s="217"/>
      <c r="B142" s="217"/>
      <c r="C142" s="217"/>
      <c r="D142" s="217"/>
      <c r="E142" s="217"/>
      <c r="F142" s="217"/>
      <c r="G142" s="217"/>
      <c r="H142" s="217"/>
      <c r="I142" s="217"/>
      <c r="J142" s="217"/>
      <c r="K142" s="217"/>
      <c r="L142" s="217"/>
      <c r="M142" s="217"/>
      <c r="N142" s="217"/>
      <c r="O142" s="217"/>
      <c r="P142" s="217"/>
      <c r="Q142" s="217"/>
      <c r="R142" s="217"/>
      <c r="S142" s="217"/>
      <c r="T142" s="217"/>
      <c r="U142" s="217"/>
      <c r="V142" s="217"/>
      <c r="W142" s="217"/>
      <c r="X142" s="217"/>
    </row>
    <row r="143" spans="1:24" ht="12.75" customHeight="1">
      <c r="A143" s="217"/>
      <c r="B143" s="217"/>
      <c r="C143" s="217"/>
      <c r="D143" s="217"/>
      <c r="E143" s="217"/>
      <c r="F143" s="217"/>
      <c r="G143" s="217"/>
      <c r="H143" s="217"/>
      <c r="I143" s="217"/>
      <c r="J143" s="217"/>
      <c r="K143" s="217"/>
      <c r="L143" s="217"/>
      <c r="M143" s="217"/>
      <c r="N143" s="217"/>
      <c r="O143" s="217"/>
      <c r="P143" s="217"/>
      <c r="Q143" s="217"/>
      <c r="R143" s="217"/>
      <c r="S143" s="217"/>
      <c r="T143" s="217"/>
      <c r="U143" s="217"/>
      <c r="V143" s="217"/>
      <c r="W143" s="217"/>
      <c r="X143" s="217"/>
    </row>
    <row r="144" spans="1:24" ht="12.75" customHeight="1">
      <c r="A144" s="217"/>
      <c r="B144" s="217"/>
      <c r="C144" s="217"/>
      <c r="D144" s="217"/>
      <c r="E144" s="217"/>
      <c r="F144" s="217"/>
      <c r="G144" s="217"/>
      <c r="H144" s="217"/>
      <c r="I144" s="217"/>
      <c r="J144" s="217"/>
      <c r="K144" s="217"/>
      <c r="L144" s="217"/>
      <c r="M144" s="217"/>
      <c r="N144" s="217"/>
      <c r="O144" s="217"/>
      <c r="P144" s="217"/>
      <c r="Q144" s="217"/>
      <c r="R144" s="217"/>
      <c r="S144" s="217"/>
      <c r="T144" s="217"/>
      <c r="U144" s="217"/>
      <c r="V144" s="217"/>
      <c r="W144" s="217"/>
      <c r="X144" s="217"/>
    </row>
    <row r="145" spans="1:24" ht="12.75" customHeight="1">
      <c r="A145" s="217"/>
      <c r="B145" s="217"/>
      <c r="C145" s="217"/>
      <c r="D145" s="217"/>
      <c r="E145" s="217"/>
      <c r="F145" s="217"/>
      <c r="G145" s="217"/>
      <c r="H145" s="217"/>
      <c r="I145" s="217"/>
      <c r="J145" s="217"/>
      <c r="K145" s="217"/>
      <c r="L145" s="217"/>
      <c r="M145" s="217"/>
      <c r="N145" s="217"/>
      <c r="O145" s="217"/>
      <c r="P145" s="217"/>
      <c r="Q145" s="217"/>
      <c r="R145" s="217"/>
      <c r="S145" s="217"/>
      <c r="T145" s="217"/>
      <c r="U145" s="217"/>
      <c r="V145" s="217"/>
      <c r="W145" s="217"/>
      <c r="X145" s="217"/>
    </row>
    <row r="146" spans="1:24" ht="12.75" customHeight="1">
      <c r="A146" s="217"/>
      <c r="B146" s="217"/>
      <c r="C146" s="217"/>
      <c r="D146" s="217"/>
      <c r="E146" s="217"/>
      <c r="F146" s="217"/>
      <c r="G146" s="217"/>
      <c r="H146" s="217"/>
      <c r="I146" s="217"/>
      <c r="J146" s="217"/>
      <c r="K146" s="217"/>
      <c r="L146" s="217"/>
      <c r="M146" s="217"/>
      <c r="N146" s="217"/>
      <c r="O146" s="217"/>
      <c r="P146" s="217"/>
      <c r="Q146" s="217"/>
      <c r="R146" s="217"/>
      <c r="S146" s="217"/>
      <c r="T146" s="217"/>
      <c r="U146" s="217"/>
      <c r="V146" s="217"/>
      <c r="W146" s="217"/>
      <c r="X146" s="217"/>
    </row>
    <row r="147" spans="1:24" ht="12.75" customHeight="1">
      <c r="A147" s="217"/>
      <c r="B147" s="217"/>
      <c r="C147" s="217"/>
      <c r="D147" s="217"/>
      <c r="E147" s="217"/>
      <c r="F147" s="217"/>
      <c r="G147" s="217"/>
      <c r="H147" s="217"/>
      <c r="I147" s="217"/>
      <c r="J147" s="217"/>
      <c r="K147" s="217"/>
      <c r="L147" s="217"/>
      <c r="M147" s="217"/>
      <c r="N147" s="217"/>
      <c r="O147" s="217"/>
      <c r="P147" s="217"/>
      <c r="Q147" s="217"/>
      <c r="R147" s="217"/>
      <c r="S147" s="217"/>
      <c r="T147" s="217"/>
      <c r="U147" s="217"/>
      <c r="V147" s="217"/>
      <c r="W147" s="217"/>
      <c r="X147" s="217"/>
    </row>
    <row r="148" spans="1:24" ht="12.75" customHeight="1">
      <c r="A148" s="217"/>
      <c r="B148" s="217"/>
      <c r="C148" s="217"/>
      <c r="D148" s="217"/>
      <c r="E148" s="217"/>
      <c r="F148" s="217"/>
      <c r="G148" s="217"/>
      <c r="H148" s="217"/>
      <c r="I148" s="217"/>
      <c r="J148" s="217"/>
      <c r="K148" s="217"/>
      <c r="L148" s="217"/>
      <c r="M148" s="217"/>
      <c r="N148" s="217"/>
      <c r="O148" s="217"/>
      <c r="P148" s="217"/>
      <c r="Q148" s="217"/>
      <c r="R148" s="217"/>
      <c r="S148" s="217"/>
      <c r="T148" s="217"/>
      <c r="U148" s="217"/>
      <c r="V148" s="217"/>
      <c r="W148" s="217"/>
      <c r="X148" s="217"/>
    </row>
    <row r="149" spans="1:24" ht="12.75" customHeight="1">
      <c r="A149" s="217"/>
      <c r="B149" s="217"/>
      <c r="C149" s="217"/>
      <c r="D149" s="217"/>
      <c r="E149" s="217"/>
      <c r="F149" s="217"/>
      <c r="G149" s="217"/>
      <c r="H149" s="217"/>
      <c r="I149" s="217"/>
      <c r="J149" s="217"/>
      <c r="K149" s="217"/>
      <c r="L149" s="217"/>
      <c r="M149" s="217"/>
      <c r="N149" s="217"/>
      <c r="O149" s="217"/>
      <c r="P149" s="217"/>
      <c r="Q149" s="217"/>
      <c r="R149" s="217"/>
      <c r="S149" s="217"/>
      <c r="T149" s="217"/>
      <c r="U149" s="217"/>
      <c r="V149" s="217"/>
      <c r="W149" s="217"/>
      <c r="X149" s="217"/>
    </row>
    <row r="150" spans="1:24" ht="12.75" customHeight="1">
      <c r="A150" s="217"/>
      <c r="B150" s="217"/>
      <c r="C150" s="217"/>
      <c r="D150" s="217"/>
      <c r="E150" s="217"/>
      <c r="F150" s="217"/>
      <c r="G150" s="217"/>
      <c r="H150" s="217"/>
      <c r="I150" s="217"/>
      <c r="J150" s="217"/>
      <c r="K150" s="217"/>
      <c r="L150" s="217"/>
      <c r="M150" s="217"/>
      <c r="N150" s="217"/>
      <c r="O150" s="217"/>
      <c r="P150" s="217"/>
      <c r="Q150" s="217"/>
      <c r="R150" s="217"/>
      <c r="S150" s="217"/>
      <c r="T150" s="217"/>
      <c r="U150" s="217"/>
      <c r="V150" s="217"/>
      <c r="W150" s="217"/>
      <c r="X150" s="217"/>
    </row>
    <row r="151" spans="1:24" ht="12.75" customHeight="1">
      <c r="A151" s="217"/>
      <c r="B151" s="217"/>
      <c r="C151" s="217"/>
      <c r="D151" s="217"/>
      <c r="E151" s="217"/>
      <c r="F151" s="217"/>
      <c r="G151" s="217"/>
      <c r="H151" s="217"/>
      <c r="I151" s="217"/>
      <c r="J151" s="217"/>
      <c r="K151" s="217"/>
      <c r="L151" s="217"/>
      <c r="M151" s="217"/>
      <c r="N151" s="217"/>
      <c r="O151" s="217"/>
      <c r="P151" s="217"/>
      <c r="Q151" s="217"/>
      <c r="R151" s="217"/>
      <c r="S151" s="217"/>
      <c r="T151" s="217"/>
      <c r="U151" s="217"/>
      <c r="V151" s="217"/>
      <c r="W151" s="217"/>
      <c r="X151" s="217"/>
    </row>
    <row r="152" spans="1:24" ht="12.75" customHeight="1">
      <c r="A152" s="217"/>
      <c r="B152" s="217"/>
      <c r="C152" s="217"/>
      <c r="D152" s="217"/>
      <c r="E152" s="217"/>
      <c r="F152" s="217"/>
      <c r="G152" s="217"/>
      <c r="H152" s="217"/>
      <c r="I152" s="217"/>
      <c r="J152" s="217"/>
      <c r="K152" s="217"/>
      <c r="L152" s="217"/>
      <c r="M152" s="217"/>
      <c r="N152" s="217"/>
      <c r="O152" s="217"/>
      <c r="P152" s="217"/>
      <c r="Q152" s="217"/>
      <c r="R152" s="217"/>
      <c r="S152" s="217"/>
      <c r="T152" s="217"/>
      <c r="U152" s="217"/>
      <c r="V152" s="217"/>
      <c r="W152" s="217"/>
      <c r="X152" s="217"/>
    </row>
    <row r="153" spans="1:24" ht="12.75" customHeight="1">
      <c r="A153" s="217"/>
      <c r="B153" s="217"/>
      <c r="C153" s="217"/>
      <c r="D153" s="217"/>
      <c r="E153" s="217"/>
      <c r="F153" s="217"/>
      <c r="G153" s="217"/>
      <c r="H153" s="217"/>
      <c r="I153" s="217"/>
      <c r="J153" s="217"/>
      <c r="K153" s="217"/>
      <c r="L153" s="217"/>
      <c r="M153" s="217"/>
      <c r="N153" s="217"/>
      <c r="O153" s="217"/>
      <c r="P153" s="217"/>
      <c r="Q153" s="217"/>
      <c r="R153" s="217"/>
      <c r="S153" s="217"/>
      <c r="T153" s="217"/>
      <c r="U153" s="217"/>
      <c r="V153" s="217"/>
      <c r="W153" s="217"/>
      <c r="X153" s="217"/>
    </row>
    <row r="154" spans="1:24" ht="12.75" customHeight="1">
      <c r="A154" s="217"/>
      <c r="B154" s="217"/>
      <c r="C154" s="217"/>
      <c r="D154" s="217"/>
      <c r="E154" s="217"/>
      <c r="F154" s="217"/>
      <c r="G154" s="217"/>
      <c r="H154" s="217"/>
      <c r="I154" s="217"/>
      <c r="J154" s="217"/>
      <c r="K154" s="217"/>
      <c r="L154" s="217"/>
      <c r="M154" s="217"/>
      <c r="N154" s="217"/>
      <c r="O154" s="217"/>
      <c r="P154" s="217"/>
      <c r="Q154" s="217"/>
      <c r="R154" s="217"/>
      <c r="S154" s="217"/>
      <c r="T154" s="217"/>
      <c r="U154" s="217"/>
      <c r="V154" s="217"/>
      <c r="W154" s="217"/>
      <c r="X154" s="217"/>
    </row>
    <row r="155" spans="1:24" ht="12.75" customHeight="1">
      <c r="A155" s="217"/>
      <c r="B155" s="217"/>
      <c r="C155" s="217"/>
      <c r="D155" s="217"/>
      <c r="E155" s="217"/>
      <c r="F155" s="217"/>
      <c r="G155" s="217"/>
      <c r="H155" s="217"/>
      <c r="I155" s="217"/>
      <c r="J155" s="217"/>
      <c r="K155" s="217"/>
      <c r="L155" s="217"/>
      <c r="M155" s="217"/>
      <c r="N155" s="217"/>
      <c r="O155" s="217"/>
      <c r="P155" s="217"/>
      <c r="Q155" s="217"/>
      <c r="R155" s="217"/>
      <c r="S155" s="217"/>
      <c r="T155" s="217"/>
      <c r="U155" s="217"/>
      <c r="V155" s="217"/>
      <c r="W155" s="217"/>
      <c r="X155" s="217"/>
    </row>
    <row r="156" spans="1:24" ht="12.75" customHeight="1">
      <c r="A156" s="217"/>
      <c r="B156" s="217"/>
      <c r="C156" s="217"/>
      <c r="D156" s="217"/>
      <c r="E156" s="217"/>
      <c r="F156" s="217"/>
      <c r="G156" s="217"/>
      <c r="H156" s="217"/>
      <c r="I156" s="217"/>
      <c r="J156" s="217"/>
      <c r="K156" s="217"/>
      <c r="L156" s="217"/>
      <c r="M156" s="217"/>
      <c r="N156" s="217"/>
      <c r="O156" s="217"/>
      <c r="P156" s="217"/>
      <c r="Q156" s="217"/>
      <c r="R156" s="217"/>
      <c r="S156" s="217"/>
      <c r="T156" s="217"/>
      <c r="U156" s="217"/>
      <c r="V156" s="217"/>
      <c r="W156" s="217"/>
      <c r="X156" s="217"/>
    </row>
    <row r="157" spans="1:24" ht="12.75" customHeight="1">
      <c r="A157" s="217"/>
      <c r="B157" s="217"/>
      <c r="C157" s="217"/>
      <c r="D157" s="217"/>
      <c r="E157" s="217"/>
      <c r="F157" s="217"/>
      <c r="G157" s="217"/>
      <c r="H157" s="217"/>
      <c r="I157" s="217"/>
      <c r="J157" s="217"/>
      <c r="K157" s="217"/>
      <c r="L157" s="217"/>
      <c r="M157" s="217"/>
      <c r="N157" s="217"/>
      <c r="O157" s="217"/>
      <c r="P157" s="217"/>
      <c r="Q157" s="217"/>
      <c r="R157" s="217"/>
      <c r="S157" s="217"/>
      <c r="T157" s="217"/>
      <c r="U157" s="217"/>
      <c r="V157" s="217"/>
      <c r="W157" s="217"/>
      <c r="X157" s="217"/>
    </row>
    <row r="158" spans="1:24" ht="12.75" customHeight="1">
      <c r="A158" s="217"/>
      <c r="B158" s="217"/>
      <c r="C158" s="217"/>
      <c r="D158" s="217"/>
      <c r="E158" s="217"/>
      <c r="F158" s="217"/>
      <c r="G158" s="217"/>
      <c r="H158" s="217"/>
      <c r="I158" s="217"/>
      <c r="J158" s="217"/>
      <c r="K158" s="217"/>
      <c r="L158" s="217"/>
      <c r="M158" s="217"/>
      <c r="N158" s="217"/>
      <c r="O158" s="217"/>
      <c r="P158" s="217"/>
      <c r="Q158" s="217"/>
      <c r="R158" s="217"/>
      <c r="S158" s="217"/>
      <c r="T158" s="217"/>
      <c r="U158" s="217"/>
      <c r="V158" s="217"/>
      <c r="W158" s="217"/>
      <c r="X158" s="217"/>
    </row>
    <row r="159" spans="1:24" ht="12.75" customHeight="1">
      <c r="A159" s="217"/>
      <c r="B159" s="217"/>
      <c r="C159" s="217"/>
      <c r="D159" s="217"/>
      <c r="E159" s="217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217"/>
      <c r="Q159" s="217"/>
      <c r="R159" s="217"/>
      <c r="S159" s="217"/>
      <c r="T159" s="217"/>
      <c r="U159" s="217"/>
      <c r="V159" s="217"/>
      <c r="W159" s="217"/>
      <c r="X159" s="217"/>
    </row>
    <row r="160" spans="1:24" ht="12.75" customHeight="1">
      <c r="A160" s="217"/>
      <c r="B160" s="217"/>
      <c r="C160" s="217"/>
      <c r="D160" s="217"/>
      <c r="E160" s="217"/>
      <c r="F160" s="217"/>
      <c r="G160" s="217"/>
      <c r="H160" s="217"/>
      <c r="I160" s="217"/>
      <c r="J160" s="217"/>
      <c r="K160" s="217"/>
      <c r="L160" s="217"/>
      <c r="M160" s="217"/>
      <c r="N160" s="217"/>
      <c r="O160" s="217"/>
      <c r="P160" s="217"/>
      <c r="Q160" s="217"/>
      <c r="R160" s="217"/>
      <c r="S160" s="217"/>
      <c r="T160" s="217"/>
      <c r="U160" s="217"/>
      <c r="V160" s="217"/>
      <c r="W160" s="217"/>
      <c r="X160" s="217"/>
    </row>
    <row r="161" spans="1:24" ht="12.75" customHeight="1">
      <c r="A161" s="217"/>
      <c r="B161" s="217"/>
      <c r="C161" s="217"/>
      <c r="D161" s="217"/>
      <c r="E161" s="217"/>
      <c r="F161" s="217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217"/>
      <c r="S161" s="217"/>
      <c r="T161" s="217"/>
      <c r="U161" s="217"/>
      <c r="V161" s="217"/>
      <c r="W161" s="217"/>
      <c r="X161" s="217"/>
    </row>
    <row r="162" spans="1:24" ht="12.75" customHeight="1">
      <c r="A162" s="217"/>
      <c r="B162" s="217"/>
      <c r="C162" s="217"/>
      <c r="D162" s="217"/>
      <c r="E162" s="217"/>
      <c r="F162" s="217"/>
      <c r="G162" s="217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  <c r="R162" s="217"/>
      <c r="S162" s="217"/>
      <c r="T162" s="217"/>
      <c r="U162" s="217"/>
      <c r="V162" s="217"/>
      <c r="W162" s="217"/>
      <c r="X162" s="217"/>
    </row>
    <row r="163" spans="1:24" ht="12.75" customHeight="1">
      <c r="A163" s="217"/>
      <c r="B163" s="217"/>
      <c r="C163" s="217"/>
      <c r="D163" s="217"/>
      <c r="E163" s="217"/>
      <c r="F163" s="217"/>
      <c r="G163" s="217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217"/>
      <c r="S163" s="217"/>
      <c r="T163" s="217"/>
      <c r="U163" s="217"/>
      <c r="V163" s="217"/>
      <c r="W163" s="217"/>
      <c r="X163" s="217"/>
    </row>
    <row r="164" spans="1:24" ht="12.75" customHeight="1">
      <c r="A164" s="217"/>
      <c r="B164" s="217"/>
      <c r="C164" s="217"/>
      <c r="D164" s="217"/>
      <c r="E164" s="217"/>
      <c r="F164" s="217"/>
      <c r="G164" s="217"/>
      <c r="H164" s="217"/>
      <c r="I164" s="217"/>
      <c r="J164" s="217"/>
      <c r="K164" s="217"/>
      <c r="L164" s="217"/>
      <c r="M164" s="217"/>
      <c r="N164" s="217"/>
      <c r="O164" s="217"/>
      <c r="P164" s="217"/>
      <c r="Q164" s="217"/>
      <c r="R164" s="217"/>
      <c r="S164" s="217"/>
      <c r="T164" s="217"/>
      <c r="U164" s="217"/>
      <c r="V164" s="217"/>
      <c r="W164" s="217"/>
      <c r="X164" s="217"/>
    </row>
    <row r="165" spans="1:24" ht="12.75" customHeight="1">
      <c r="A165" s="217"/>
      <c r="B165" s="217"/>
      <c r="C165" s="217"/>
      <c r="D165" s="217"/>
      <c r="E165" s="217"/>
      <c r="F165" s="217"/>
      <c r="G165" s="217"/>
      <c r="H165" s="217"/>
      <c r="I165" s="217"/>
      <c r="J165" s="217"/>
      <c r="K165" s="217"/>
      <c r="L165" s="217"/>
      <c r="M165" s="217"/>
      <c r="N165" s="217"/>
      <c r="O165" s="217"/>
      <c r="P165" s="217"/>
      <c r="Q165" s="217"/>
      <c r="R165" s="217"/>
      <c r="S165" s="217"/>
      <c r="T165" s="217"/>
      <c r="U165" s="217"/>
      <c r="V165" s="217"/>
      <c r="W165" s="217"/>
      <c r="X165" s="217"/>
    </row>
    <row r="166" spans="1:24" ht="12.75" customHeight="1">
      <c r="A166" s="217"/>
      <c r="B166" s="217"/>
      <c r="C166" s="217"/>
      <c r="D166" s="217"/>
      <c r="E166" s="217"/>
      <c r="F166" s="217"/>
      <c r="G166" s="217"/>
      <c r="H166" s="217"/>
      <c r="I166" s="217"/>
      <c r="J166" s="217"/>
      <c r="K166" s="217"/>
      <c r="L166" s="217"/>
      <c r="M166" s="217"/>
      <c r="N166" s="217"/>
      <c r="O166" s="217"/>
      <c r="P166" s="217"/>
      <c r="Q166" s="217"/>
      <c r="R166" s="217"/>
      <c r="S166" s="217"/>
      <c r="T166" s="217"/>
      <c r="U166" s="217"/>
      <c r="V166" s="217"/>
      <c r="W166" s="217"/>
      <c r="X166" s="217"/>
    </row>
    <row r="167" spans="1:24" ht="12.75" customHeight="1">
      <c r="A167" s="217"/>
      <c r="B167" s="217"/>
      <c r="C167" s="217"/>
      <c r="D167" s="217"/>
      <c r="E167" s="217"/>
      <c r="F167" s="217"/>
      <c r="G167" s="217"/>
      <c r="H167" s="217"/>
      <c r="I167" s="217"/>
      <c r="J167" s="217"/>
      <c r="K167" s="217"/>
      <c r="L167" s="217"/>
      <c r="M167" s="217"/>
      <c r="N167" s="217"/>
      <c r="O167" s="217"/>
      <c r="P167" s="217"/>
      <c r="Q167" s="217"/>
      <c r="R167" s="217"/>
      <c r="S167" s="217"/>
      <c r="T167" s="217"/>
      <c r="U167" s="217"/>
      <c r="V167" s="217"/>
      <c r="W167" s="217"/>
      <c r="X167" s="217"/>
    </row>
    <row r="168" spans="1:24" ht="12.75" customHeight="1">
      <c r="A168" s="217"/>
      <c r="B168" s="217"/>
      <c r="C168" s="217"/>
      <c r="D168" s="217"/>
      <c r="E168" s="217"/>
      <c r="F168" s="217"/>
      <c r="G168" s="217"/>
      <c r="H168" s="217"/>
      <c r="I168" s="217"/>
      <c r="J168" s="217"/>
      <c r="K168" s="217"/>
      <c r="L168" s="217"/>
      <c r="M168" s="217"/>
      <c r="N168" s="217"/>
      <c r="O168" s="217"/>
      <c r="P168" s="217"/>
      <c r="Q168" s="217"/>
      <c r="R168" s="217"/>
      <c r="S168" s="217"/>
      <c r="T168" s="217"/>
      <c r="U168" s="217"/>
      <c r="V168" s="217"/>
      <c r="W168" s="217"/>
      <c r="X168" s="217"/>
    </row>
    <row r="169" spans="1:24" ht="12.75" customHeight="1">
      <c r="A169" s="217"/>
      <c r="B169" s="217"/>
      <c r="C169" s="217"/>
      <c r="D169" s="217"/>
      <c r="E169" s="217"/>
      <c r="F169" s="217"/>
      <c r="G169" s="217"/>
      <c r="H169" s="217"/>
      <c r="I169" s="217"/>
      <c r="J169" s="217"/>
      <c r="K169" s="217"/>
      <c r="L169" s="217"/>
      <c r="M169" s="217"/>
      <c r="N169" s="217"/>
      <c r="O169" s="217"/>
      <c r="P169" s="217"/>
      <c r="Q169" s="217"/>
      <c r="R169" s="217"/>
      <c r="S169" s="217"/>
      <c r="T169" s="217"/>
      <c r="U169" s="217"/>
      <c r="V169" s="217"/>
      <c r="W169" s="217"/>
      <c r="X169" s="217"/>
    </row>
    <row r="170" spans="1:24" ht="12.75" customHeight="1">
      <c r="A170" s="217"/>
      <c r="B170" s="217"/>
      <c r="C170" s="217"/>
      <c r="D170" s="217"/>
      <c r="E170" s="217"/>
      <c r="F170" s="217"/>
      <c r="G170" s="217"/>
      <c r="H170" s="217"/>
      <c r="I170" s="217"/>
      <c r="J170" s="217"/>
      <c r="K170" s="217"/>
      <c r="L170" s="217"/>
      <c r="M170" s="217"/>
      <c r="N170" s="217"/>
      <c r="O170" s="217"/>
      <c r="P170" s="217"/>
      <c r="Q170" s="217"/>
      <c r="R170" s="217"/>
      <c r="S170" s="217"/>
      <c r="T170" s="217"/>
      <c r="U170" s="217"/>
      <c r="V170" s="217"/>
      <c r="W170" s="217"/>
      <c r="X170" s="217"/>
    </row>
    <row r="171" spans="1:24" ht="12.75" customHeight="1">
      <c r="A171" s="217"/>
      <c r="B171" s="217"/>
      <c r="C171" s="217"/>
      <c r="D171" s="217"/>
      <c r="E171" s="217"/>
      <c r="F171" s="217"/>
      <c r="G171" s="217"/>
      <c r="H171" s="217"/>
      <c r="I171" s="217"/>
      <c r="J171" s="217"/>
      <c r="K171" s="217"/>
      <c r="L171" s="217"/>
      <c r="M171" s="217"/>
      <c r="N171" s="217"/>
      <c r="O171" s="217"/>
      <c r="P171" s="217"/>
      <c r="Q171" s="217"/>
      <c r="R171" s="217"/>
      <c r="S171" s="217"/>
      <c r="T171" s="217"/>
      <c r="U171" s="217"/>
      <c r="V171" s="217"/>
      <c r="W171" s="217"/>
      <c r="X171" s="217"/>
    </row>
    <row r="172" spans="1:24" ht="12.75" customHeight="1">
      <c r="A172" s="217"/>
      <c r="B172" s="217"/>
      <c r="C172" s="217"/>
      <c r="D172" s="217"/>
      <c r="E172" s="217"/>
      <c r="F172" s="217"/>
      <c r="G172" s="217"/>
      <c r="H172" s="217"/>
      <c r="I172" s="217"/>
      <c r="J172" s="217"/>
      <c r="K172" s="217"/>
      <c r="L172" s="217"/>
      <c r="M172" s="217"/>
      <c r="N172" s="217"/>
      <c r="O172" s="217"/>
      <c r="P172" s="217"/>
      <c r="Q172" s="217"/>
      <c r="R172" s="217"/>
      <c r="S172" s="217"/>
      <c r="T172" s="217"/>
      <c r="U172" s="217"/>
      <c r="V172" s="217"/>
      <c r="W172" s="217"/>
      <c r="X172" s="217"/>
    </row>
    <row r="173" spans="1:24" ht="12.75" customHeight="1">
      <c r="A173" s="217"/>
      <c r="B173" s="217"/>
      <c r="C173" s="217"/>
      <c r="D173" s="217"/>
      <c r="E173" s="217"/>
      <c r="F173" s="217"/>
      <c r="G173" s="217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  <c r="T173" s="217"/>
      <c r="U173" s="217"/>
      <c r="V173" s="217"/>
      <c r="W173" s="217"/>
      <c r="X173" s="217"/>
    </row>
    <row r="174" spans="1:24" ht="12.75" customHeight="1">
      <c r="A174" s="217"/>
      <c r="B174" s="217"/>
      <c r="C174" s="217"/>
      <c r="D174" s="217"/>
      <c r="E174" s="217"/>
      <c r="F174" s="217"/>
      <c r="G174" s="217"/>
      <c r="H174" s="217"/>
      <c r="I174" s="217"/>
      <c r="J174" s="217"/>
      <c r="K174" s="217"/>
      <c r="L174" s="217"/>
      <c r="M174" s="217"/>
      <c r="N174" s="217"/>
      <c r="O174" s="217"/>
      <c r="P174" s="217"/>
      <c r="Q174" s="217"/>
      <c r="R174" s="217"/>
      <c r="S174" s="217"/>
      <c r="T174" s="217"/>
      <c r="U174" s="217"/>
      <c r="V174" s="217"/>
      <c r="W174" s="217"/>
      <c r="X174" s="217"/>
    </row>
    <row r="175" spans="1:24" ht="12.75" customHeight="1">
      <c r="A175" s="217"/>
      <c r="B175" s="217"/>
      <c r="C175" s="217"/>
      <c r="D175" s="217"/>
      <c r="E175" s="217"/>
      <c r="F175" s="217"/>
      <c r="G175" s="217"/>
      <c r="H175" s="217"/>
      <c r="I175" s="217"/>
      <c r="J175" s="217"/>
      <c r="K175" s="217"/>
      <c r="L175" s="217"/>
      <c r="M175" s="217"/>
      <c r="N175" s="217"/>
      <c r="O175" s="217"/>
      <c r="P175" s="217"/>
      <c r="Q175" s="217"/>
      <c r="R175" s="217"/>
      <c r="S175" s="217"/>
      <c r="T175" s="217"/>
      <c r="U175" s="217"/>
      <c r="V175" s="217"/>
      <c r="W175" s="217"/>
      <c r="X175" s="217"/>
    </row>
    <row r="176" spans="1:24" ht="12.75" customHeight="1">
      <c r="A176" s="217"/>
      <c r="B176" s="217"/>
      <c r="C176" s="217"/>
      <c r="D176" s="217"/>
      <c r="E176" s="217"/>
      <c r="F176" s="217"/>
      <c r="G176" s="217"/>
      <c r="H176" s="217"/>
      <c r="I176" s="217"/>
      <c r="J176" s="217"/>
      <c r="K176" s="217"/>
      <c r="L176" s="217"/>
      <c r="M176" s="217"/>
      <c r="N176" s="217"/>
      <c r="O176" s="217"/>
      <c r="P176" s="217"/>
      <c r="Q176" s="217"/>
      <c r="R176" s="217"/>
      <c r="S176" s="217"/>
      <c r="T176" s="217"/>
      <c r="U176" s="217"/>
      <c r="V176" s="217"/>
      <c r="W176" s="217"/>
      <c r="X176" s="217"/>
    </row>
    <row r="177" spans="1:24" ht="12.75" customHeight="1">
      <c r="A177" s="217"/>
      <c r="B177" s="217"/>
      <c r="C177" s="217"/>
      <c r="D177" s="217"/>
      <c r="E177" s="217"/>
      <c r="F177" s="217"/>
      <c r="G177" s="217"/>
      <c r="H177" s="217"/>
      <c r="I177" s="217"/>
      <c r="J177" s="217"/>
      <c r="K177" s="217"/>
      <c r="L177" s="217"/>
      <c r="M177" s="217"/>
      <c r="N177" s="217"/>
      <c r="O177" s="217"/>
      <c r="P177" s="217"/>
      <c r="Q177" s="217"/>
      <c r="R177" s="217"/>
      <c r="S177" s="217"/>
      <c r="T177" s="217"/>
      <c r="U177" s="217"/>
      <c r="V177" s="217"/>
      <c r="W177" s="217"/>
      <c r="X177" s="217"/>
    </row>
    <row r="178" spans="1:24" ht="12.75" customHeight="1">
      <c r="A178" s="217"/>
      <c r="B178" s="217"/>
      <c r="C178" s="217"/>
      <c r="D178" s="217"/>
      <c r="E178" s="217"/>
      <c r="F178" s="217"/>
      <c r="G178" s="217"/>
      <c r="H178" s="217"/>
      <c r="I178" s="217"/>
      <c r="J178" s="217"/>
      <c r="K178" s="217"/>
      <c r="L178" s="217"/>
      <c r="M178" s="217"/>
      <c r="N178" s="217"/>
      <c r="O178" s="217"/>
      <c r="P178" s="217"/>
      <c r="Q178" s="217"/>
      <c r="R178" s="217"/>
      <c r="S178" s="217"/>
      <c r="T178" s="217"/>
      <c r="U178" s="217"/>
      <c r="V178" s="217"/>
      <c r="W178" s="217"/>
      <c r="X178" s="217"/>
    </row>
    <row r="179" spans="1:24" ht="12.75" customHeight="1">
      <c r="A179" s="217"/>
      <c r="B179" s="217"/>
      <c r="C179" s="217"/>
      <c r="D179" s="217"/>
      <c r="E179" s="217"/>
      <c r="F179" s="217"/>
      <c r="G179" s="217"/>
      <c r="H179" s="217"/>
      <c r="I179" s="217"/>
      <c r="J179" s="217"/>
      <c r="K179" s="217"/>
      <c r="L179" s="217"/>
      <c r="M179" s="217"/>
      <c r="N179" s="217"/>
      <c r="O179" s="217"/>
      <c r="P179" s="217"/>
      <c r="Q179" s="217"/>
      <c r="R179" s="217"/>
      <c r="S179" s="217"/>
      <c r="T179" s="217"/>
      <c r="U179" s="217"/>
      <c r="V179" s="217"/>
      <c r="W179" s="217"/>
      <c r="X179" s="217"/>
    </row>
    <row r="180" spans="1:24" ht="12.75" customHeight="1">
      <c r="A180" s="217"/>
      <c r="B180" s="217"/>
      <c r="C180" s="217"/>
      <c r="D180" s="217"/>
      <c r="E180" s="217"/>
      <c r="F180" s="217"/>
      <c r="G180" s="217"/>
      <c r="H180" s="217"/>
      <c r="I180" s="217"/>
      <c r="J180" s="217"/>
      <c r="K180" s="217"/>
      <c r="L180" s="217"/>
      <c r="M180" s="217"/>
      <c r="N180" s="217"/>
      <c r="O180" s="217"/>
      <c r="P180" s="217"/>
      <c r="Q180" s="217"/>
      <c r="R180" s="217"/>
      <c r="S180" s="217"/>
      <c r="T180" s="217"/>
      <c r="U180" s="217"/>
      <c r="V180" s="217"/>
      <c r="W180" s="217"/>
      <c r="X180" s="217"/>
    </row>
    <row r="181" spans="1:24" ht="12.75" customHeight="1">
      <c r="A181" s="217"/>
      <c r="B181" s="217"/>
      <c r="C181" s="217"/>
      <c r="D181" s="217"/>
      <c r="E181" s="217"/>
      <c r="F181" s="217"/>
      <c r="G181" s="217"/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/>
      <c r="S181" s="217"/>
      <c r="T181" s="217"/>
      <c r="U181" s="217"/>
      <c r="V181" s="217"/>
      <c r="W181" s="217"/>
      <c r="X181" s="217"/>
    </row>
    <row r="182" spans="1:24" ht="12.75" customHeight="1">
      <c r="A182" s="217"/>
      <c r="B182" s="217"/>
      <c r="C182" s="217"/>
      <c r="D182" s="217"/>
      <c r="E182" s="217"/>
      <c r="F182" s="217"/>
      <c r="G182" s="217"/>
      <c r="H182" s="217"/>
      <c r="I182" s="217"/>
      <c r="J182" s="217"/>
      <c r="K182" s="217"/>
      <c r="L182" s="217"/>
      <c r="M182" s="217"/>
      <c r="N182" s="217"/>
      <c r="O182" s="217"/>
      <c r="P182" s="217"/>
      <c r="Q182" s="217"/>
      <c r="R182" s="217"/>
      <c r="S182" s="217"/>
      <c r="T182" s="217"/>
      <c r="U182" s="217"/>
      <c r="V182" s="217"/>
      <c r="W182" s="217"/>
      <c r="X182" s="217"/>
    </row>
    <row r="183" spans="1:24" ht="12.75" customHeight="1">
      <c r="A183" s="217"/>
      <c r="B183" s="217"/>
      <c r="C183" s="217"/>
      <c r="D183" s="217"/>
      <c r="E183" s="217"/>
      <c r="F183" s="217"/>
      <c r="G183" s="217"/>
      <c r="H183" s="217"/>
      <c r="I183" s="217"/>
      <c r="J183" s="217"/>
      <c r="K183" s="217"/>
      <c r="L183" s="217"/>
      <c r="M183" s="217"/>
      <c r="N183" s="217"/>
      <c r="O183" s="217"/>
      <c r="P183" s="217"/>
      <c r="Q183" s="217"/>
      <c r="R183" s="217"/>
      <c r="S183" s="217"/>
      <c r="T183" s="217"/>
      <c r="U183" s="217"/>
      <c r="V183" s="217"/>
      <c r="W183" s="217"/>
      <c r="X183" s="217"/>
    </row>
    <row r="184" spans="1:24" ht="12.75" customHeight="1">
      <c r="A184" s="217"/>
      <c r="B184" s="217"/>
      <c r="C184" s="217"/>
      <c r="D184" s="217"/>
      <c r="E184" s="217"/>
      <c r="F184" s="217"/>
      <c r="G184" s="217"/>
      <c r="H184" s="217"/>
      <c r="I184" s="217"/>
      <c r="J184" s="217"/>
      <c r="K184" s="217"/>
      <c r="L184" s="217"/>
      <c r="M184" s="217"/>
      <c r="N184" s="217"/>
      <c r="O184" s="217"/>
      <c r="P184" s="217"/>
      <c r="Q184" s="217"/>
      <c r="R184" s="217"/>
      <c r="S184" s="217"/>
      <c r="T184" s="217"/>
      <c r="U184" s="217"/>
      <c r="V184" s="217"/>
      <c r="W184" s="217"/>
      <c r="X184" s="217"/>
    </row>
    <row r="185" spans="1:24" ht="12.75" customHeight="1">
      <c r="A185" s="217"/>
      <c r="B185" s="217"/>
      <c r="C185" s="217"/>
      <c r="D185" s="217"/>
      <c r="E185" s="217"/>
      <c r="F185" s="217"/>
      <c r="G185" s="217"/>
      <c r="H185" s="217"/>
      <c r="I185" s="217"/>
      <c r="J185" s="217"/>
      <c r="K185" s="217"/>
      <c r="L185" s="217"/>
      <c r="M185" s="217"/>
      <c r="N185" s="217"/>
      <c r="O185" s="217"/>
      <c r="P185" s="217"/>
      <c r="Q185" s="217"/>
      <c r="R185" s="217"/>
      <c r="S185" s="217"/>
      <c r="T185" s="217"/>
      <c r="U185" s="217"/>
      <c r="V185" s="217"/>
      <c r="W185" s="217"/>
      <c r="X185" s="217"/>
    </row>
    <row r="186" spans="1:24" ht="12.75" customHeight="1">
      <c r="A186" s="217"/>
      <c r="B186" s="217"/>
      <c r="C186" s="217"/>
      <c r="D186" s="217"/>
      <c r="E186" s="217"/>
      <c r="F186" s="217"/>
      <c r="G186" s="217"/>
      <c r="H186" s="217"/>
      <c r="I186" s="217"/>
      <c r="J186" s="217"/>
      <c r="K186" s="217"/>
      <c r="L186" s="217"/>
      <c r="M186" s="217"/>
      <c r="N186" s="217"/>
      <c r="O186" s="217"/>
      <c r="P186" s="217"/>
      <c r="Q186" s="217"/>
      <c r="R186" s="217"/>
      <c r="S186" s="217"/>
      <c r="T186" s="217"/>
      <c r="U186" s="217"/>
      <c r="V186" s="217"/>
      <c r="W186" s="217"/>
      <c r="X186" s="217"/>
    </row>
    <row r="187" spans="1:24" ht="12.75" customHeight="1">
      <c r="A187" s="217"/>
      <c r="B187" s="217"/>
      <c r="C187" s="217"/>
      <c r="D187" s="217"/>
      <c r="E187" s="217"/>
      <c r="F187" s="217"/>
      <c r="G187" s="217"/>
      <c r="H187" s="217"/>
      <c r="I187" s="217"/>
      <c r="J187" s="217"/>
      <c r="K187" s="217"/>
      <c r="L187" s="217"/>
      <c r="M187" s="217"/>
      <c r="N187" s="217"/>
      <c r="O187" s="217"/>
      <c r="P187" s="217"/>
      <c r="Q187" s="217"/>
      <c r="R187" s="217"/>
      <c r="S187" s="217"/>
      <c r="T187" s="217"/>
      <c r="U187" s="217"/>
      <c r="V187" s="217"/>
      <c r="W187" s="217"/>
      <c r="X187" s="217"/>
    </row>
    <row r="188" spans="1:24" ht="12.75" customHeight="1">
      <c r="A188" s="217"/>
      <c r="B188" s="217"/>
      <c r="C188" s="217"/>
      <c r="D188" s="217"/>
      <c r="E188" s="217"/>
      <c r="F188" s="217"/>
      <c r="G188" s="217"/>
      <c r="H188" s="217"/>
      <c r="I188" s="217"/>
      <c r="J188" s="217"/>
      <c r="K188" s="217"/>
      <c r="L188" s="217"/>
      <c r="M188" s="217"/>
      <c r="N188" s="217"/>
      <c r="O188" s="217"/>
      <c r="P188" s="217"/>
      <c r="Q188" s="217"/>
      <c r="R188" s="217"/>
      <c r="S188" s="217"/>
      <c r="T188" s="217"/>
      <c r="U188" s="217"/>
      <c r="V188" s="217"/>
      <c r="W188" s="217"/>
      <c r="X188" s="217"/>
    </row>
    <row r="189" spans="1:24" ht="12.75" customHeight="1">
      <c r="A189" s="217"/>
      <c r="B189" s="217"/>
      <c r="C189" s="217"/>
      <c r="D189" s="217"/>
      <c r="E189" s="217"/>
      <c r="F189" s="217"/>
      <c r="G189" s="217"/>
      <c r="H189" s="217"/>
      <c r="I189" s="217"/>
      <c r="J189" s="217"/>
      <c r="K189" s="217"/>
      <c r="L189" s="217"/>
      <c r="M189" s="217"/>
      <c r="N189" s="217"/>
      <c r="O189" s="217"/>
      <c r="P189" s="217"/>
      <c r="Q189" s="217"/>
      <c r="R189" s="217"/>
      <c r="S189" s="217"/>
      <c r="T189" s="217"/>
      <c r="U189" s="217"/>
      <c r="V189" s="217"/>
      <c r="W189" s="217"/>
      <c r="X189" s="217"/>
    </row>
    <row r="190" spans="1:24" ht="12.75" customHeight="1">
      <c r="A190" s="217"/>
      <c r="B190" s="217"/>
      <c r="C190" s="217"/>
      <c r="D190" s="217"/>
      <c r="E190" s="217"/>
      <c r="F190" s="217"/>
      <c r="G190" s="217"/>
      <c r="H190" s="217"/>
      <c r="I190" s="217"/>
      <c r="J190" s="217"/>
      <c r="K190" s="217"/>
      <c r="L190" s="217"/>
      <c r="M190" s="217"/>
      <c r="N190" s="217"/>
      <c r="O190" s="217"/>
      <c r="P190" s="217"/>
      <c r="Q190" s="217"/>
      <c r="R190" s="217"/>
      <c r="S190" s="217"/>
      <c r="T190" s="217"/>
      <c r="U190" s="217"/>
      <c r="V190" s="217"/>
      <c r="W190" s="217"/>
      <c r="X190" s="217"/>
    </row>
    <row r="191" spans="1:24" ht="12.75" customHeight="1">
      <c r="A191" s="217"/>
      <c r="B191" s="217"/>
      <c r="C191" s="217"/>
      <c r="D191" s="217"/>
      <c r="E191" s="217"/>
      <c r="F191" s="217"/>
      <c r="G191" s="217"/>
      <c r="H191" s="217"/>
      <c r="I191" s="217"/>
      <c r="J191" s="217"/>
      <c r="K191" s="217"/>
      <c r="L191" s="217"/>
      <c r="M191" s="217"/>
      <c r="N191" s="217"/>
      <c r="O191" s="217"/>
      <c r="P191" s="217"/>
      <c r="Q191" s="217"/>
      <c r="R191" s="217"/>
      <c r="S191" s="217"/>
      <c r="T191" s="217"/>
      <c r="U191" s="217"/>
      <c r="V191" s="217"/>
      <c r="W191" s="217"/>
      <c r="X191" s="217"/>
    </row>
    <row r="192" spans="1:24" ht="12.75" customHeight="1">
      <c r="A192" s="217"/>
      <c r="B192" s="217"/>
      <c r="C192" s="217"/>
      <c r="D192" s="217"/>
      <c r="E192" s="217"/>
      <c r="F192" s="217"/>
      <c r="G192" s="217"/>
      <c r="H192" s="217"/>
      <c r="I192" s="217"/>
      <c r="J192" s="217"/>
      <c r="K192" s="217"/>
      <c r="L192" s="217"/>
      <c r="M192" s="217"/>
      <c r="N192" s="217"/>
      <c r="O192" s="217"/>
      <c r="P192" s="217"/>
      <c r="Q192" s="217"/>
      <c r="R192" s="217"/>
      <c r="S192" s="217"/>
      <c r="T192" s="217"/>
      <c r="U192" s="217"/>
      <c r="V192" s="217"/>
      <c r="W192" s="217"/>
      <c r="X192" s="217"/>
    </row>
    <row r="193" spans="1:24" ht="12.75" customHeight="1">
      <c r="A193" s="217"/>
      <c r="B193" s="217"/>
      <c r="C193" s="217"/>
      <c r="D193" s="217"/>
      <c r="E193" s="217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  <c r="Q193" s="217"/>
      <c r="R193" s="217"/>
      <c r="S193" s="217"/>
      <c r="T193" s="217"/>
      <c r="U193" s="217"/>
      <c r="V193" s="217"/>
      <c r="W193" s="217"/>
      <c r="X193" s="217"/>
    </row>
    <row r="194" spans="1:24" ht="12.75" customHeight="1">
      <c r="A194" s="217"/>
      <c r="B194" s="217"/>
      <c r="C194" s="217"/>
      <c r="D194" s="217"/>
      <c r="E194" s="217"/>
      <c r="F194" s="217"/>
      <c r="G194" s="217"/>
      <c r="H194" s="217"/>
      <c r="I194" s="217"/>
      <c r="J194" s="217"/>
      <c r="K194" s="217"/>
      <c r="L194" s="217"/>
      <c r="M194" s="217"/>
      <c r="N194" s="217"/>
      <c r="O194" s="217"/>
      <c r="P194" s="217"/>
      <c r="Q194" s="217"/>
      <c r="R194" s="217"/>
      <c r="S194" s="217"/>
      <c r="T194" s="217"/>
      <c r="U194" s="217"/>
      <c r="V194" s="217"/>
      <c r="W194" s="217"/>
      <c r="X194" s="217"/>
    </row>
    <row r="195" spans="1:24" ht="12.75" customHeight="1">
      <c r="A195" s="217"/>
      <c r="B195" s="217"/>
      <c r="C195" s="217"/>
      <c r="D195" s="217"/>
      <c r="E195" s="217"/>
      <c r="F195" s="217"/>
      <c r="G195" s="217"/>
      <c r="H195" s="217"/>
      <c r="I195" s="217"/>
      <c r="J195" s="217"/>
      <c r="K195" s="217"/>
      <c r="L195" s="217"/>
      <c r="M195" s="217"/>
      <c r="N195" s="217"/>
      <c r="O195" s="217"/>
      <c r="P195" s="217"/>
      <c r="Q195" s="217"/>
      <c r="R195" s="217"/>
      <c r="S195" s="217"/>
      <c r="T195" s="217"/>
      <c r="U195" s="217"/>
      <c r="V195" s="217"/>
      <c r="W195" s="217"/>
      <c r="X195" s="217"/>
    </row>
    <row r="196" spans="1:24" ht="12.75" customHeight="1">
      <c r="A196" s="217"/>
      <c r="B196" s="217"/>
      <c r="C196" s="217"/>
      <c r="D196" s="217"/>
      <c r="E196" s="217"/>
      <c r="F196" s="217"/>
      <c r="G196" s="217"/>
      <c r="H196" s="217"/>
      <c r="I196" s="217"/>
      <c r="J196" s="217"/>
      <c r="K196" s="217"/>
      <c r="L196" s="217"/>
      <c r="M196" s="217"/>
      <c r="N196" s="217"/>
      <c r="O196" s="217"/>
      <c r="P196" s="217"/>
      <c r="Q196" s="217"/>
      <c r="R196" s="217"/>
      <c r="S196" s="217"/>
      <c r="T196" s="217"/>
      <c r="U196" s="217"/>
      <c r="V196" s="217"/>
      <c r="W196" s="217"/>
      <c r="X196" s="217"/>
    </row>
    <row r="197" spans="1:24" ht="12.75" customHeight="1">
      <c r="A197" s="217"/>
      <c r="B197" s="217"/>
      <c r="C197" s="217"/>
      <c r="D197" s="217"/>
      <c r="E197" s="217"/>
      <c r="F197" s="217"/>
      <c r="G197" s="217"/>
      <c r="H197" s="217"/>
      <c r="I197" s="217"/>
      <c r="J197" s="217"/>
      <c r="K197" s="217"/>
      <c r="L197" s="217"/>
      <c r="M197" s="217"/>
      <c r="N197" s="217"/>
      <c r="O197" s="217"/>
      <c r="P197" s="217"/>
      <c r="Q197" s="217"/>
      <c r="R197" s="217"/>
      <c r="S197" s="217"/>
      <c r="T197" s="217"/>
      <c r="U197" s="217"/>
      <c r="V197" s="217"/>
      <c r="W197" s="217"/>
      <c r="X197" s="217"/>
    </row>
    <row r="198" spans="1:24" ht="12.75" customHeight="1">
      <c r="A198" s="217"/>
      <c r="B198" s="217"/>
      <c r="C198" s="217"/>
      <c r="D198" s="217"/>
      <c r="E198" s="217"/>
      <c r="F198" s="217"/>
      <c r="G198" s="217"/>
      <c r="H198" s="217"/>
      <c r="I198" s="217"/>
      <c r="J198" s="217"/>
      <c r="K198" s="217"/>
      <c r="L198" s="217"/>
      <c r="M198" s="217"/>
      <c r="N198" s="217"/>
      <c r="O198" s="217"/>
      <c r="P198" s="217"/>
      <c r="Q198" s="217"/>
      <c r="R198" s="217"/>
      <c r="S198" s="217"/>
      <c r="T198" s="217"/>
      <c r="U198" s="217"/>
      <c r="V198" s="217"/>
      <c r="W198" s="217"/>
      <c r="X198" s="217"/>
    </row>
    <row r="199" spans="1:24" ht="12.75" customHeight="1">
      <c r="A199" s="217"/>
      <c r="B199" s="217"/>
      <c r="C199" s="217"/>
      <c r="D199" s="217"/>
      <c r="E199" s="217"/>
      <c r="F199" s="217"/>
      <c r="G199" s="217"/>
      <c r="H199" s="217"/>
      <c r="I199" s="217"/>
      <c r="J199" s="217"/>
      <c r="K199" s="217"/>
      <c r="L199" s="217"/>
      <c r="M199" s="217"/>
      <c r="N199" s="217"/>
      <c r="O199" s="217"/>
      <c r="P199" s="217"/>
      <c r="Q199" s="217"/>
      <c r="R199" s="217"/>
      <c r="S199" s="217"/>
      <c r="T199" s="217"/>
      <c r="U199" s="217"/>
      <c r="V199" s="217"/>
      <c r="W199" s="217"/>
      <c r="X199" s="217"/>
    </row>
    <row r="200" spans="1:24" ht="12.75" customHeight="1">
      <c r="A200" s="217"/>
      <c r="B200" s="217"/>
      <c r="C200" s="217"/>
      <c r="D200" s="217"/>
      <c r="E200" s="217"/>
      <c r="F200" s="217"/>
      <c r="G200" s="217"/>
      <c r="H200" s="217"/>
      <c r="I200" s="217"/>
      <c r="J200" s="217"/>
      <c r="K200" s="217"/>
      <c r="L200" s="217"/>
      <c r="M200" s="217"/>
      <c r="N200" s="217"/>
      <c r="O200" s="217"/>
      <c r="P200" s="217"/>
      <c r="Q200" s="217"/>
      <c r="R200" s="217"/>
      <c r="S200" s="217"/>
      <c r="T200" s="217"/>
      <c r="U200" s="217"/>
      <c r="V200" s="217"/>
      <c r="W200" s="217"/>
      <c r="X200" s="217"/>
    </row>
    <row r="201" spans="1:24" ht="12.75" customHeight="1">
      <c r="A201" s="217"/>
      <c r="B201" s="217"/>
      <c r="C201" s="217"/>
      <c r="D201" s="217"/>
      <c r="E201" s="217"/>
      <c r="F201" s="217"/>
      <c r="G201" s="217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7"/>
      <c r="T201" s="217"/>
      <c r="U201" s="217"/>
      <c r="V201" s="217"/>
      <c r="W201" s="217"/>
      <c r="X201" s="217"/>
    </row>
    <row r="202" spans="1:24" ht="12.75" customHeight="1">
      <c r="A202" s="217"/>
      <c r="B202" s="217"/>
      <c r="C202" s="217"/>
      <c r="D202" s="217"/>
      <c r="E202" s="217"/>
      <c r="F202" s="217"/>
      <c r="G202" s="217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217"/>
      <c r="U202" s="217"/>
      <c r="V202" s="217"/>
      <c r="W202" s="217"/>
      <c r="X202" s="217"/>
    </row>
    <row r="203" spans="1:24" ht="12.75" customHeight="1">
      <c r="A203" s="217"/>
      <c r="B203" s="217"/>
      <c r="C203" s="217"/>
      <c r="D203" s="217"/>
      <c r="E203" s="217"/>
      <c r="F203" s="217"/>
      <c r="G203" s="217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/>
      <c r="X203" s="217"/>
    </row>
    <row r="204" spans="1:24" ht="12.75" customHeight="1">
      <c r="A204" s="217"/>
      <c r="B204" s="217"/>
      <c r="C204" s="217"/>
      <c r="D204" s="217"/>
      <c r="E204" s="217"/>
      <c r="F204" s="217"/>
      <c r="G204" s="217"/>
      <c r="H204" s="217"/>
      <c r="I204" s="217"/>
      <c r="J204" s="217"/>
      <c r="K204" s="217"/>
      <c r="L204" s="217"/>
      <c r="M204" s="217"/>
      <c r="N204" s="217"/>
      <c r="O204" s="217"/>
      <c r="P204" s="217"/>
      <c r="Q204" s="217"/>
      <c r="R204" s="217"/>
      <c r="S204" s="217"/>
      <c r="T204" s="217"/>
      <c r="U204" s="217"/>
      <c r="V204" s="217"/>
      <c r="W204" s="217"/>
      <c r="X204" s="217"/>
    </row>
    <row r="205" spans="1:24" ht="12.75" customHeight="1">
      <c r="A205" s="217"/>
      <c r="B205" s="217"/>
      <c r="C205" s="217"/>
      <c r="D205" s="217"/>
      <c r="E205" s="217"/>
      <c r="F205" s="217"/>
      <c r="G205" s="217"/>
      <c r="H205" s="217"/>
      <c r="I205" s="217"/>
      <c r="J205" s="217"/>
      <c r="K205" s="217"/>
      <c r="L205" s="217"/>
      <c r="M205" s="217"/>
      <c r="N205" s="217"/>
      <c r="O205" s="217"/>
      <c r="P205" s="217"/>
      <c r="Q205" s="217"/>
      <c r="R205" s="217"/>
      <c r="S205" s="217"/>
      <c r="T205" s="217"/>
      <c r="U205" s="217"/>
      <c r="V205" s="217"/>
      <c r="W205" s="217"/>
      <c r="X205" s="217"/>
    </row>
    <row r="206" spans="1:24" ht="12.75" customHeight="1">
      <c r="A206" s="217"/>
      <c r="B206" s="217"/>
      <c r="C206" s="217"/>
      <c r="D206" s="217"/>
      <c r="E206" s="217"/>
      <c r="F206" s="217"/>
      <c r="G206" s="217"/>
      <c r="H206" s="217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17"/>
      <c r="T206" s="217"/>
      <c r="U206" s="217"/>
      <c r="V206" s="217"/>
      <c r="W206" s="217"/>
      <c r="X206" s="217"/>
    </row>
    <row r="207" spans="1:24" ht="12.75" customHeight="1">
      <c r="A207" s="217"/>
      <c r="B207" s="217"/>
      <c r="C207" s="217"/>
      <c r="D207" s="217"/>
      <c r="E207" s="217"/>
      <c r="F207" s="217"/>
      <c r="G207" s="217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/>
      <c r="S207" s="217"/>
      <c r="T207" s="217"/>
      <c r="U207" s="217"/>
      <c r="V207" s="217"/>
      <c r="W207" s="217"/>
      <c r="X207" s="217"/>
    </row>
    <row r="208" spans="1:24" ht="12.75" customHeight="1">
      <c r="A208" s="217"/>
      <c r="B208" s="217"/>
      <c r="C208" s="217"/>
      <c r="D208" s="217"/>
      <c r="E208" s="217"/>
      <c r="F208" s="217"/>
      <c r="G208" s="217"/>
      <c r="H208" s="217"/>
      <c r="I208" s="217"/>
      <c r="J208" s="217"/>
      <c r="K208" s="217"/>
      <c r="L208" s="217"/>
      <c r="M208" s="217"/>
      <c r="N208" s="217"/>
      <c r="O208" s="217"/>
      <c r="P208" s="217"/>
      <c r="Q208" s="217"/>
      <c r="R208" s="217"/>
      <c r="S208" s="217"/>
      <c r="T208" s="217"/>
      <c r="U208" s="217"/>
      <c r="V208" s="217"/>
      <c r="W208" s="217"/>
      <c r="X208" s="217"/>
    </row>
    <row r="209" spans="1:24" ht="12.75" customHeight="1">
      <c r="A209" s="217"/>
      <c r="B209" s="217"/>
      <c r="C209" s="217"/>
      <c r="D209" s="217"/>
      <c r="E209" s="217"/>
      <c r="F209" s="217"/>
      <c r="G209" s="217"/>
      <c r="H209" s="217"/>
      <c r="I209" s="217"/>
      <c r="J209" s="217"/>
      <c r="K209" s="217"/>
      <c r="L209" s="217"/>
      <c r="M209" s="217"/>
      <c r="N209" s="217"/>
      <c r="O209" s="217"/>
      <c r="P209" s="217"/>
      <c r="Q209" s="217"/>
      <c r="R209" s="217"/>
      <c r="S209" s="217"/>
      <c r="T209" s="217"/>
      <c r="U209" s="217"/>
      <c r="V209" s="217"/>
      <c r="W209" s="217"/>
      <c r="X209" s="217"/>
    </row>
    <row r="210" spans="1:24" ht="12.75" customHeight="1">
      <c r="A210" s="217"/>
      <c r="B210" s="217"/>
      <c r="C210" s="217"/>
      <c r="D210" s="217"/>
      <c r="E210" s="217"/>
      <c r="F210" s="217"/>
      <c r="G210" s="217"/>
      <c r="H210" s="217"/>
      <c r="I210" s="217"/>
      <c r="J210" s="217"/>
      <c r="K210" s="217"/>
      <c r="L210" s="217"/>
      <c r="M210" s="217"/>
      <c r="N210" s="217"/>
      <c r="O210" s="217"/>
      <c r="P210" s="217"/>
      <c r="Q210" s="217"/>
      <c r="R210" s="217"/>
      <c r="S210" s="217"/>
      <c r="T210" s="217"/>
      <c r="U210" s="217"/>
      <c r="V210" s="217"/>
      <c r="W210" s="217"/>
      <c r="X210" s="217"/>
    </row>
    <row r="211" spans="1:24" ht="12.75" customHeight="1">
      <c r="A211" s="217"/>
      <c r="B211" s="217"/>
      <c r="C211" s="217"/>
      <c r="D211" s="217"/>
      <c r="E211" s="217"/>
      <c r="F211" s="217"/>
      <c r="G211" s="217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17"/>
      <c r="T211" s="217"/>
      <c r="U211" s="217"/>
      <c r="V211" s="217"/>
      <c r="W211" s="217"/>
      <c r="X211" s="217"/>
    </row>
    <row r="212" spans="1:24" ht="12.75" customHeight="1">
      <c r="A212" s="217"/>
      <c r="B212" s="217"/>
      <c r="C212" s="217"/>
      <c r="D212" s="217"/>
      <c r="E212" s="217"/>
      <c r="F212" s="217"/>
      <c r="G212" s="217"/>
      <c r="H212" s="217"/>
      <c r="I212" s="217"/>
      <c r="J212" s="217"/>
      <c r="K212" s="217"/>
      <c r="L212" s="217"/>
      <c r="M212" s="217"/>
      <c r="N212" s="217"/>
      <c r="O212" s="217"/>
      <c r="P212" s="217"/>
      <c r="Q212" s="217"/>
      <c r="R212" s="217"/>
      <c r="S212" s="217"/>
      <c r="T212" s="217"/>
      <c r="U212" s="217"/>
      <c r="V212" s="217"/>
      <c r="W212" s="217"/>
      <c r="X212" s="217"/>
    </row>
    <row r="213" spans="1:24" ht="12.75" customHeight="1">
      <c r="A213" s="217"/>
      <c r="B213" s="217"/>
      <c r="C213" s="217"/>
      <c r="D213" s="217"/>
      <c r="E213" s="217"/>
      <c r="F213" s="217"/>
      <c r="G213" s="217"/>
      <c r="H213" s="217"/>
      <c r="I213" s="217"/>
      <c r="J213" s="217"/>
      <c r="K213" s="217"/>
      <c r="L213" s="217"/>
      <c r="M213" s="217"/>
      <c r="N213" s="217"/>
      <c r="O213" s="217"/>
      <c r="P213" s="217"/>
      <c r="Q213" s="217"/>
      <c r="R213" s="217"/>
      <c r="S213" s="217"/>
      <c r="T213" s="217"/>
      <c r="U213" s="217"/>
      <c r="V213" s="217"/>
      <c r="W213" s="217"/>
      <c r="X213" s="217"/>
    </row>
    <row r="214" spans="1:24" ht="12.75" customHeight="1">
      <c r="A214" s="217"/>
      <c r="B214" s="217"/>
      <c r="C214" s="217"/>
      <c r="D214" s="217"/>
      <c r="E214" s="217"/>
      <c r="F214" s="217"/>
      <c r="G214" s="217"/>
      <c r="H214" s="217"/>
      <c r="I214" s="217"/>
      <c r="J214" s="217"/>
      <c r="K214" s="217"/>
      <c r="L214" s="217"/>
      <c r="M214" s="217"/>
      <c r="N214" s="217"/>
      <c r="O214" s="217"/>
      <c r="P214" s="217"/>
      <c r="Q214" s="217"/>
      <c r="R214" s="217"/>
      <c r="S214" s="217"/>
      <c r="T214" s="217"/>
      <c r="U214" s="217"/>
      <c r="V214" s="217"/>
      <c r="W214" s="217"/>
      <c r="X214" s="217"/>
    </row>
    <row r="215" spans="1:24" ht="12.75" customHeight="1">
      <c r="A215" s="217"/>
      <c r="B215" s="217"/>
      <c r="C215" s="217"/>
      <c r="D215" s="217"/>
      <c r="E215" s="217"/>
      <c r="F215" s="217"/>
      <c r="G215" s="217"/>
      <c r="H215" s="217"/>
      <c r="I215" s="217"/>
      <c r="J215" s="217"/>
      <c r="K215" s="217"/>
      <c r="L215" s="217"/>
      <c r="M215" s="217"/>
      <c r="N215" s="217"/>
      <c r="O215" s="217"/>
      <c r="P215" s="217"/>
      <c r="Q215" s="217"/>
      <c r="R215" s="217"/>
      <c r="S215" s="217"/>
      <c r="T215" s="217"/>
      <c r="U215" s="217"/>
      <c r="V215" s="217"/>
      <c r="W215" s="217"/>
      <c r="X215" s="217"/>
    </row>
    <row r="216" spans="1:24" ht="12.75" customHeight="1">
      <c r="A216" s="217"/>
      <c r="B216" s="217"/>
      <c r="C216" s="217"/>
      <c r="D216" s="217"/>
      <c r="E216" s="217"/>
      <c r="F216" s="217"/>
      <c r="G216" s="217"/>
      <c r="H216" s="217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17"/>
      <c r="T216" s="217"/>
      <c r="U216" s="217"/>
      <c r="V216" s="217"/>
      <c r="W216" s="217"/>
      <c r="X216" s="217"/>
    </row>
    <row r="217" spans="1:24" ht="12.75" customHeight="1">
      <c r="A217" s="217"/>
      <c r="B217" s="217"/>
      <c r="C217" s="217"/>
      <c r="D217" s="217"/>
      <c r="E217" s="217"/>
      <c r="F217" s="217"/>
      <c r="G217" s="217"/>
      <c r="H217" s="217"/>
      <c r="I217" s="217"/>
      <c r="J217" s="217"/>
      <c r="K217" s="217"/>
      <c r="L217" s="217"/>
      <c r="M217" s="217"/>
      <c r="N217" s="217"/>
      <c r="O217" s="217"/>
      <c r="P217" s="217"/>
      <c r="Q217" s="217"/>
      <c r="R217" s="217"/>
      <c r="S217" s="217"/>
      <c r="T217" s="217"/>
      <c r="U217" s="217"/>
      <c r="V217" s="217"/>
      <c r="W217" s="217"/>
      <c r="X217" s="217"/>
    </row>
    <row r="218" spans="1:24" ht="12.75" customHeight="1">
      <c r="A218" s="217"/>
      <c r="B218" s="217"/>
      <c r="C218" s="217"/>
      <c r="D218" s="217"/>
      <c r="E218" s="217"/>
      <c r="F218" s="217"/>
      <c r="G218" s="217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17"/>
      <c r="T218" s="217"/>
      <c r="U218" s="217"/>
      <c r="V218" s="217"/>
      <c r="W218" s="217"/>
      <c r="X218" s="217"/>
    </row>
    <row r="219" spans="1:24" ht="12.75" customHeight="1">
      <c r="A219" s="217"/>
      <c r="B219" s="217"/>
      <c r="C219" s="217"/>
      <c r="D219" s="217"/>
      <c r="E219" s="217"/>
      <c r="F219" s="217"/>
      <c r="G219" s="217"/>
      <c r="H219" s="217"/>
      <c r="I219" s="217"/>
      <c r="J219" s="217"/>
      <c r="K219" s="217"/>
      <c r="L219" s="217"/>
      <c r="M219" s="217"/>
      <c r="N219" s="217"/>
      <c r="O219" s="217"/>
      <c r="P219" s="217"/>
      <c r="Q219" s="217"/>
      <c r="R219" s="217"/>
      <c r="S219" s="217"/>
      <c r="T219" s="217"/>
      <c r="U219" s="217"/>
      <c r="V219" s="217"/>
      <c r="W219" s="217"/>
      <c r="X219" s="217"/>
    </row>
    <row r="220" spans="1:24" ht="12.75" customHeight="1">
      <c r="A220" s="217"/>
      <c r="B220" s="217"/>
      <c r="C220" s="217"/>
      <c r="D220" s="217"/>
      <c r="E220" s="217"/>
      <c r="F220" s="217"/>
      <c r="G220" s="217"/>
      <c r="H220" s="217"/>
      <c r="I220" s="217"/>
      <c r="J220" s="217"/>
      <c r="K220" s="217"/>
      <c r="L220" s="217"/>
      <c r="M220" s="217"/>
      <c r="N220" s="217"/>
      <c r="O220" s="217"/>
      <c r="P220" s="217"/>
      <c r="Q220" s="217"/>
      <c r="R220" s="217"/>
      <c r="S220" s="217"/>
      <c r="T220" s="217"/>
      <c r="U220" s="217"/>
      <c r="V220" s="217"/>
      <c r="W220" s="217"/>
      <c r="X220" s="217"/>
    </row>
    <row r="221" spans="1:24" ht="12.75" customHeight="1">
      <c r="A221" s="217"/>
      <c r="B221" s="217"/>
      <c r="C221" s="217"/>
      <c r="D221" s="217"/>
      <c r="E221" s="217"/>
      <c r="F221" s="217"/>
      <c r="G221" s="217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17"/>
      <c r="T221" s="217"/>
      <c r="U221" s="217"/>
      <c r="V221" s="217"/>
      <c r="W221" s="217"/>
      <c r="X221" s="217"/>
    </row>
    <row r="222" spans="1:24" ht="12.75" customHeight="1">
      <c r="A222" s="217"/>
      <c r="B222" s="217"/>
      <c r="C222" s="217"/>
      <c r="D222" s="217"/>
      <c r="E222" s="217"/>
      <c r="F222" s="217"/>
      <c r="G222" s="217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17"/>
      <c r="T222" s="217"/>
      <c r="U222" s="217"/>
      <c r="V222" s="217"/>
      <c r="W222" s="217"/>
      <c r="X222" s="217"/>
    </row>
    <row r="223" spans="1:24" ht="12.75" customHeight="1">
      <c r="A223" s="217"/>
      <c r="B223" s="217"/>
      <c r="C223" s="217"/>
      <c r="D223" s="217"/>
      <c r="E223" s="217"/>
      <c r="F223" s="217"/>
      <c r="G223" s="217"/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/>
      <c r="S223" s="217"/>
      <c r="T223" s="217"/>
      <c r="U223" s="217"/>
      <c r="V223" s="217"/>
      <c r="W223" s="217"/>
      <c r="X223" s="217"/>
    </row>
    <row r="224" spans="1:24" ht="12.75" customHeight="1">
      <c r="A224" s="217"/>
      <c r="B224" s="217"/>
      <c r="C224" s="217"/>
      <c r="D224" s="217"/>
      <c r="E224" s="217"/>
      <c r="F224" s="217"/>
      <c r="G224" s="217"/>
      <c r="H224" s="217"/>
      <c r="I224" s="217"/>
      <c r="J224" s="217"/>
      <c r="K224" s="217"/>
      <c r="L224" s="217"/>
      <c r="M224" s="217"/>
      <c r="N224" s="217"/>
      <c r="O224" s="217"/>
      <c r="P224" s="217"/>
      <c r="Q224" s="217"/>
      <c r="R224" s="217"/>
      <c r="S224" s="217"/>
      <c r="T224" s="217"/>
      <c r="U224" s="217"/>
      <c r="V224" s="217"/>
      <c r="W224" s="217"/>
      <c r="X224" s="217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8">
    <mergeCell ref="A27:B27"/>
    <mergeCell ref="A1:D1"/>
    <mergeCell ref="A2:D2"/>
    <mergeCell ref="A3:A4"/>
    <mergeCell ref="B3:B4"/>
    <mergeCell ref="C3:D3"/>
    <mergeCell ref="A11:A12"/>
    <mergeCell ref="B11:B12"/>
  </mergeCells>
  <pageMargins left="0.75" right="0.75" top="1" bottom="1" header="0" footer="0"/>
  <pageSetup paperSize="9" orientation="portrait"/>
  <headerFooter>
    <oddHeader>&amp;R 1/1. számú melléklet a  bűnügyi igazgatási alapképzési szak tantervéhez</oddHeader>
    <oddFooter>&amp;R&amp;F  &amp;D</oddFooter>
  </headerFooter>
  <rowBreaks count="1" manualBreakCount="1">
    <brk id="23" man="1"/>
  </rowBreaks>
  <colBreaks count="1" manualBreakCount="1">
    <brk id="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FD973C6E-2022-4B79-BD42-4AEC11E282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D53CE8-3931-4C5E-819B-3B394D264F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05AC2-1AFE-41FF-AEF0-63DC414DDA27}">
  <ds:schemaRefs>
    <ds:schemaRef ds:uri="http://schemas.microsoft.com/office/2006/documentManagement/types"/>
    <ds:schemaRef ds:uri="http://purl.org/dc/dcmitype/"/>
    <ds:schemaRef ds:uri="23ed7243-56cb-49c8-85d3-809170292752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b055224-0e5d-42cf-bd71-66621e80eb4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Biztonsági</vt:lpstr>
      <vt:lpstr>Előtanulmányi 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Mikóczi Márta</cp:lastModifiedBy>
  <dcterms:created xsi:type="dcterms:W3CDTF">2013-03-06T07:49:00Z</dcterms:created>
  <dcterms:modified xsi:type="dcterms:W3CDTF">2024-09-30T11:44:35Z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